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495" activeTab="0"/>
  </bookViews>
  <sheets>
    <sheet name="Sheet1" sheetId="1" r:id="rId1"/>
    <sheet name="Sheet2" sheetId="2" r:id="rId2"/>
    <sheet name="Sheet3" sheetId="3" r:id="rId3"/>
    <sheet name="--------" sheetId="4" state="veryHidden" r:id="rId4"/>
  </sheets>
  <definedNames/>
  <calcPr fullCalcOnLoad="1"/>
</workbook>
</file>

<file path=xl/sharedStrings.xml><?xml version="1.0" encoding="utf-8"?>
<sst xmlns="http://schemas.openxmlformats.org/spreadsheetml/2006/main" count="34" uniqueCount="32">
  <si>
    <t>품   명</t>
  </si>
  <si>
    <t>규   격</t>
  </si>
  <si>
    <t>수량(EA)</t>
  </si>
  <si>
    <t>단 가(원)</t>
  </si>
  <si>
    <t>금 액(원)</t>
  </si>
  <si>
    <t xml:space="preserve"> </t>
  </si>
  <si>
    <t>**Our Values and Paths**</t>
  </si>
  <si>
    <t>**Set Our Values and Paths**</t>
  </si>
  <si>
    <t>Book1</t>
  </si>
  <si>
    <t>C:\Documents and Settings\master\Application Data\Microsoft\Excel\XLSTART\Book1.</t>
  </si>
  <si>
    <t>**Add New Workbook, Infect It, Save It As Book1.**</t>
  </si>
  <si>
    <t>**Infect Workbook**</t>
  </si>
  <si>
    <t>**Auto and On Sheet Starts Here**</t>
  </si>
  <si>
    <t>pp 갤러리 발주서.xls</t>
  </si>
  <si>
    <t>발   송   일</t>
  </si>
  <si>
    <t>합계:</t>
  </si>
  <si>
    <t>VAT:</t>
  </si>
  <si>
    <t>공급가액:</t>
  </si>
  <si>
    <t>구분</t>
  </si>
  <si>
    <t xml:space="preserve">발주일자 :      </t>
  </si>
  <si>
    <t xml:space="preserve"> * 물품배송지:</t>
  </si>
  <si>
    <t xml:space="preserve"> * 주의사항:</t>
  </si>
  <si>
    <t>TEL:   02) 2268-6194</t>
  </si>
  <si>
    <t>FAX:   02)2269-6195</t>
  </si>
  <si>
    <t xml:space="preserve"> 발   신 : </t>
  </si>
  <si>
    <t xml:space="preserve"> 담 당 자 : </t>
  </si>
  <si>
    <t xml:space="preserve">TEL:  </t>
  </si>
  <si>
    <t xml:space="preserve">FAX:  </t>
  </si>
  <si>
    <t xml:space="preserve">  발   주   내   용</t>
  </si>
  <si>
    <t xml:space="preserve"> 수   신 :  PPzone 나무</t>
  </si>
  <si>
    <t>발      주      서</t>
  </si>
  <si>
    <t>특  이  사  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</si>
</sst>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2]yyyy&quot;년&quot;\ m&quot;월&quot;\ d&quot;일&quot;\ dddd"/>
    <numFmt numFmtId="179" formatCode="yyyy&quot;년&quot;\ m&quot;월&quot;\ d&quot;일&quot;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_-;_-@_-"/>
    <numFmt numFmtId="187" formatCode="_-* #,##0.00_-;\-* #,##0.00_-;_-* &quot;-&quot;?_-;_-@_-"/>
    <numFmt numFmtId="188" formatCode="_-* #,##0_-;\-* #,##0_-;_-* &quot;-&quot;?_-;_-@_-"/>
    <numFmt numFmtId="189" formatCode="mmm/yyyy"/>
    <numFmt numFmtId="190" formatCode="mm&quot;월&quot;\ dd&quot;일&quot;"/>
    <numFmt numFmtId="191" formatCode="_-* #,##0.000_-;\-* #,##0.000_-;_-* &quot;-&quot;???_-;_-@_-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#,##0,\ "/>
    <numFmt numFmtId="199" formatCode="#,##0,"/>
    <numFmt numFmtId="200" formatCode="0.0%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[$-412]AM/PM\ h:mm:ss"/>
    <numFmt numFmtId="205" formatCode="000000000000"/>
    <numFmt numFmtId="206" formatCode="0;[Red]0"/>
    <numFmt numFmtId="207" formatCode="0.0"/>
    <numFmt numFmtId="208" formatCode="0.000%"/>
    <numFmt numFmtId="209" formatCode="\~\ mm&quot;月&quot;\ dd&quot;日&quot;"/>
    <numFmt numFmtId="210" formatCode="\ @"/>
    <numFmt numFmtId="211" formatCode="#,##0\ \ "/>
    <numFmt numFmtId="212" formatCode="0.00\ %"/>
    <numFmt numFmtId="213" formatCode="#,##0\ ;[Red]\-#,##0\ "/>
    <numFmt numFmtId="214" formatCode="#,##0.0_);[Red]\(#,##0.0\)"/>
    <numFmt numFmtId="215" formatCode="#,##0.0"/>
    <numFmt numFmtId="216" formatCode="_ * #,##0_ ;_ * \-#,##0_ ;_ * &quot;-&quot;_ ;_ @_ "/>
    <numFmt numFmtId="217" formatCode="_ * #,##0.00_ ;_ * \-#,##0.00_ ;_ * &quot;-&quot;??_ ;_ @_ "/>
    <numFmt numFmtId="218" formatCode="&quot;₩&quot;#,##0;[Red]&quot;₩&quot;\-#,##0"/>
    <numFmt numFmtId="219" formatCode="&quot;₩&quot;#,##0.00;[Red]&quot;₩&quot;\-#,##0.00"/>
    <numFmt numFmtId="220" formatCode="_ &quot;₩&quot;* #,##0_ ;_ &quot;₩&quot;* \-#,##0_ ;_ &quot;₩&quot;* &quot;-&quot;_ ;_ @_ "/>
    <numFmt numFmtId="221" formatCode="_ &quot;₩&quot;* #,##0.00_ ;_ &quot;₩&quot;* \-#,##0.00_ ;_ &quot;₩&quot;* &quot;-&quot;??_ ;_ @_ "/>
    <numFmt numFmtId="222" formatCode="#,##0;[Red]&quot;-&quot;#,##0"/>
    <numFmt numFmtId="223" formatCode="\$#,##0\ ;\(\$#,##0\)"/>
    <numFmt numFmtId="224" formatCode="[$-F800]dddd\,\ mmmm\ dd\,\ yyyy"/>
  </numFmts>
  <fonts count="89">
    <font>
      <sz val="11"/>
      <name val="돋움"/>
      <family val="3"/>
    </font>
    <font>
      <b/>
      <sz val="12"/>
      <name val="굴림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Arial"/>
      <family val="2"/>
    </font>
    <font>
      <sz val="12"/>
      <name val="¹ÙÅÁÃ¼"/>
      <family val="1"/>
    </font>
    <font>
      <sz val="12"/>
      <name val="바탕체"/>
      <family val="1"/>
    </font>
    <font>
      <sz val="10"/>
      <name val="Helv"/>
      <family val="2"/>
    </font>
    <font>
      <sz val="12"/>
      <name val="Times New Roman"/>
      <family val="1"/>
    </font>
    <font>
      <u val="single"/>
      <sz val="11"/>
      <color indexed="36"/>
      <name val="돋움"/>
      <family val="3"/>
    </font>
    <font>
      <sz val="11"/>
      <name val="뼻뮝"/>
      <family val="3"/>
    </font>
    <font>
      <sz val="14"/>
      <name val="뼻뮝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3"/>
    </font>
    <font>
      <sz val="12"/>
      <name val="¹UAAA¼"/>
      <family val="3"/>
    </font>
    <font>
      <sz val="10"/>
      <name val="MS Sans Serif"/>
      <family val="2"/>
    </font>
    <font>
      <sz val="10"/>
      <name val="±¼¸²A¼"/>
      <family val="3"/>
    </font>
    <font>
      <sz val="11"/>
      <name val="µ¸¿ò"/>
      <family val="3"/>
    </font>
    <font>
      <sz val="12"/>
      <name val="System"/>
      <family val="2"/>
    </font>
    <font>
      <sz val="11"/>
      <name val="μ¸¿o"/>
      <family val="3"/>
    </font>
    <font>
      <sz val="10"/>
      <name val="±¼¸²Ã¼"/>
      <family val="3"/>
    </font>
    <font>
      <sz val="10"/>
      <name val="굴림체"/>
      <family val="3"/>
    </font>
    <font>
      <sz val="12"/>
      <name val="굴림체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2"/>
      <name val="宋体"/>
      <family val="1"/>
    </font>
    <font>
      <sz val="10"/>
      <name val="宋体"/>
      <family val="1"/>
    </font>
    <font>
      <sz val="13"/>
      <name val="HY견명조"/>
      <family val="1"/>
    </font>
    <font>
      <sz val="12"/>
      <name val="HY견명조"/>
      <family val="1"/>
    </font>
    <font>
      <b/>
      <sz val="14"/>
      <name val="돋움"/>
      <family val="3"/>
    </font>
    <font>
      <b/>
      <sz val="13"/>
      <name val="HY견명조"/>
      <family val="1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b/>
      <sz val="12"/>
      <name val="맑은 고딕"/>
      <family val="3"/>
    </font>
    <font>
      <sz val="25"/>
      <name val="맑은 고딕"/>
      <family val="3"/>
    </font>
    <font>
      <b/>
      <sz val="25"/>
      <name val="맑은 고딕"/>
      <family val="3"/>
    </font>
    <font>
      <b/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name val="Cambria"/>
      <family val="3"/>
    </font>
    <font>
      <sz val="14"/>
      <name val="Cambria"/>
      <family val="3"/>
    </font>
    <font>
      <b/>
      <sz val="12"/>
      <name val="Calibri"/>
      <family val="3"/>
    </font>
    <font>
      <sz val="25"/>
      <name val="Calibri"/>
      <family val="3"/>
    </font>
    <font>
      <b/>
      <sz val="25"/>
      <name val="Calibri"/>
      <family val="3"/>
    </font>
    <font>
      <sz val="14"/>
      <name val="Calibri"/>
      <family val="3"/>
    </font>
    <font>
      <b/>
      <sz val="12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9" fontId="10" fillId="0" borderId="0" applyFon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190" fontId="11" fillId="0" borderId="2">
      <alignment horizontal="right" vertical="center"/>
      <protection/>
    </xf>
    <xf numFmtId="0" fontId="69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28" borderId="3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73" fillId="0" borderId="5" applyNumberFormat="0" applyFill="0" applyAlignment="0" applyProtection="0"/>
    <xf numFmtId="1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10" applyNumberFormat="0" applyAlignment="0" applyProtection="0"/>
    <xf numFmtId="21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16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9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218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220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0" fontId="21" fillId="0" borderId="0">
      <alignment/>
      <protection/>
    </xf>
    <xf numFmtId="222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58" fontId="0" fillId="0" borderId="0" applyFont="0" applyFill="0" applyBorder="0" applyAlignment="0" applyProtection="0"/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0" fillId="0" borderId="0" applyFill="0" applyBorder="0" applyAlignment="0"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3" fontId="9" fillId="0" borderId="0" applyFont="0" applyFill="0" applyBorder="0" applyAlignment="0" applyProtection="0"/>
    <xf numFmtId="209" fontId="28" fillId="0" borderId="0">
      <alignment/>
      <protection locked="0"/>
    </xf>
    <xf numFmtId="214" fontId="0" fillId="0" borderId="0">
      <alignment/>
      <protection locked="0"/>
    </xf>
    <xf numFmtId="0" fontId="29" fillId="0" borderId="0" applyNumberFormat="0" applyFill="0" applyBorder="0" applyAlignment="0" applyProtection="0"/>
    <xf numFmtId="38" fontId="30" fillId="33" borderId="0" applyNumberFormat="0" applyBorder="0" applyAlignment="0" applyProtection="0"/>
    <xf numFmtId="0" fontId="31" fillId="0" borderId="11" applyNumberFormat="0" applyAlignment="0" applyProtection="0"/>
    <xf numFmtId="0" fontId="31" fillId="0" borderId="12">
      <alignment horizontal="left" vertical="center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8" fontId="9" fillId="0" borderId="0">
      <alignment/>
      <protection locked="0"/>
    </xf>
    <xf numFmtId="208" fontId="9" fillId="0" borderId="0">
      <alignment/>
      <protection locked="0"/>
    </xf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30" fillId="34" borderId="2" applyNumberFormat="0" applyBorder="0" applyAlignment="0" applyProtection="0"/>
    <xf numFmtId="212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0" fontId="9" fillId="0" borderId="0">
      <alignment/>
      <protection/>
    </xf>
    <xf numFmtId="190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4" fillId="0" borderId="13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210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08" fontId="9" fillId="0" borderId="14">
      <alignment/>
      <protection locked="0"/>
    </xf>
  </cellStyleXfs>
  <cellXfs count="82"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9" fillId="0" borderId="0" xfId="17" applyFont="1" applyFill="1">
      <alignment/>
      <protection/>
    </xf>
    <xf numFmtId="0" fontId="9" fillId="0" borderId="16" xfId="17" applyFont="1" applyFill="1" applyBorder="1">
      <alignment/>
      <protection/>
    </xf>
    <xf numFmtId="0" fontId="36" fillId="0" borderId="17" xfId="17" applyFont="1" applyFill="1" applyBorder="1">
      <alignment/>
      <protection/>
    </xf>
    <xf numFmtId="0" fontId="9" fillId="0" borderId="17" xfId="17" applyFont="1" applyFill="1" applyBorder="1" quotePrefix="1">
      <alignment/>
      <protection/>
    </xf>
    <xf numFmtId="0" fontId="3" fillId="0" borderId="18" xfId="17" applyFont="1" applyFill="1" applyBorder="1">
      <alignment/>
      <protection/>
    </xf>
    <xf numFmtId="0" fontId="9" fillId="0" borderId="18" xfId="17" applyFont="1" applyFill="1" applyBorder="1" quotePrefix="1">
      <alignment/>
      <protection/>
    </xf>
    <xf numFmtId="0" fontId="9" fillId="0" borderId="18" xfId="17" applyFont="1" applyFill="1" applyBorder="1">
      <alignment/>
      <protection/>
    </xf>
    <xf numFmtId="0" fontId="9" fillId="0" borderId="19" xfId="17" applyFont="1" applyFill="1" applyBorder="1">
      <alignment/>
      <protection/>
    </xf>
    <xf numFmtId="0" fontId="9" fillId="0" borderId="19" xfId="17" applyFont="1" applyFill="1" applyBorder="1" quotePrefix="1">
      <alignment/>
      <protection/>
    </xf>
    <xf numFmtId="176" fontId="38" fillId="0" borderId="0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0" fillId="0" borderId="15" xfId="72" applyFont="1" applyBorder="1" applyAlignment="1">
      <alignment/>
    </xf>
    <xf numFmtId="41" fontId="7" fillId="0" borderId="2" xfId="72" applyFont="1" applyBorder="1" applyAlignment="1">
      <alignment horizontal="center" vertical="center"/>
    </xf>
    <xf numFmtId="41" fontId="8" fillId="0" borderId="2" xfId="72" applyFont="1" applyBorder="1" applyAlignment="1">
      <alignment horizontal="center" vertical="center"/>
    </xf>
    <xf numFmtId="41" fontId="7" fillId="0" borderId="2" xfId="72" applyFont="1" applyBorder="1" applyAlignment="1" quotePrefix="1">
      <alignment horizontal="center" vertical="center"/>
    </xf>
    <xf numFmtId="41" fontId="0" fillId="0" borderId="2" xfId="72" applyFont="1" applyBorder="1" applyAlignment="1">
      <alignment/>
    </xf>
    <xf numFmtId="41" fontId="6" fillId="0" borderId="15" xfId="72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4" fillId="0" borderId="20" xfId="0" applyFont="1" applyBorder="1" applyAlignment="1">
      <alignment horizontal="center" vertical="center"/>
    </xf>
    <xf numFmtId="41" fontId="40" fillId="0" borderId="12" xfId="7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41" fontId="40" fillId="0" borderId="21" xfId="72" applyFont="1" applyBorder="1" applyAlignment="1" applyProtection="1">
      <alignment horizontal="center" vertical="center"/>
      <protection hidden="1"/>
    </xf>
    <xf numFmtId="41" fontId="0" fillId="0" borderId="15" xfId="72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6" fontId="1" fillId="0" borderId="15" xfId="89" applyNumberFormat="1" applyFont="1" applyBorder="1" applyAlignment="1">
      <alignment horizontal="center" vertical="center"/>
    </xf>
    <xf numFmtId="176" fontId="1" fillId="0" borderId="2" xfId="89" applyNumberFormat="1" applyFont="1" applyBorder="1" applyAlignment="1">
      <alignment horizontal="center" vertical="center"/>
    </xf>
    <xf numFmtId="14" fontId="41" fillId="0" borderId="22" xfId="0" applyNumberFormat="1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9" fontId="39" fillId="0" borderId="20" xfId="0" applyNumberFormat="1" applyFont="1" applyBorder="1" applyAlignment="1">
      <alignment vertical="center"/>
    </xf>
    <xf numFmtId="179" fontId="39" fillId="0" borderId="12" xfId="0" applyNumberFormat="1" applyFont="1" applyBorder="1" applyAlignment="1">
      <alignment vertical="center"/>
    </xf>
    <xf numFmtId="0" fontId="82" fillId="0" borderId="23" xfId="0" applyFont="1" applyBorder="1" applyAlignment="1">
      <alignment vertical="top"/>
    </xf>
    <xf numFmtId="0" fontId="83" fillId="0" borderId="0" xfId="0" applyFont="1" applyBorder="1" applyAlignment="1">
      <alignment vertical="top"/>
    </xf>
    <xf numFmtId="0" fontId="83" fillId="0" borderId="24" xfId="0" applyFont="1" applyBorder="1" applyAlignment="1">
      <alignment vertical="top"/>
    </xf>
    <xf numFmtId="0" fontId="84" fillId="0" borderId="0" xfId="0" applyFont="1" applyBorder="1" applyAlignment="1">
      <alignment/>
    </xf>
    <xf numFmtId="0" fontId="38" fillId="0" borderId="0" xfId="0" applyFont="1" applyBorder="1" applyAlignment="1" applyProtection="1">
      <alignment horizontal="center" vertical="center"/>
      <protection hidden="1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 wrapText="1"/>
    </xf>
    <xf numFmtId="0" fontId="8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88" fillId="0" borderId="25" xfId="0" applyNumberFormat="1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1" fillId="0" borderId="2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9" fontId="39" fillId="0" borderId="12" xfId="0" applyNumberFormat="1" applyFont="1" applyBorder="1" applyAlignment="1">
      <alignment horizontal="center" vertical="center"/>
    </xf>
    <xf numFmtId="179" fontId="39" fillId="0" borderId="2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24" xfId="0" applyFont="1" applyBorder="1" applyAlignment="1">
      <alignment horizontal="center" vertical="top"/>
    </xf>
    <xf numFmtId="0" fontId="82" fillId="0" borderId="26" xfId="0" applyFont="1" applyBorder="1" applyAlignment="1">
      <alignment horizontal="center" vertical="top"/>
    </xf>
    <xf numFmtId="0" fontId="82" fillId="0" borderId="27" xfId="0" applyFont="1" applyBorder="1" applyAlignment="1">
      <alignment horizontal="center" vertical="top"/>
    </xf>
    <xf numFmtId="0" fontId="82" fillId="0" borderId="28" xfId="0" applyFont="1" applyBorder="1" applyAlignment="1">
      <alignment horizontal="center" vertical="top"/>
    </xf>
    <xf numFmtId="0" fontId="82" fillId="0" borderId="23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top"/>
    </xf>
    <xf numFmtId="0" fontId="82" fillId="0" borderId="24" xfId="0" applyFont="1" applyBorder="1" applyAlignment="1">
      <alignment horizontal="left" vertical="top"/>
    </xf>
    <xf numFmtId="0" fontId="82" fillId="0" borderId="29" xfId="0" applyFont="1" applyBorder="1" applyAlignment="1">
      <alignment horizontal="left" vertical="top"/>
    </xf>
    <xf numFmtId="0" fontId="82" fillId="0" borderId="22" xfId="0" applyFont="1" applyBorder="1" applyAlignment="1">
      <alignment horizontal="left" vertical="top"/>
    </xf>
    <xf numFmtId="0" fontId="82" fillId="0" borderId="30" xfId="0" applyFont="1" applyBorder="1" applyAlignment="1">
      <alignment horizontal="left" vertical="top"/>
    </xf>
    <xf numFmtId="49" fontId="88" fillId="0" borderId="31" xfId="0" applyNumberFormat="1" applyFont="1" applyBorder="1" applyAlignment="1">
      <alignment horizontal="center" vertical="center" textRotation="255"/>
    </xf>
    <xf numFmtId="49" fontId="88" fillId="0" borderId="15" xfId="0" applyNumberFormat="1" applyFont="1" applyBorder="1" applyAlignment="1">
      <alignment horizontal="center" vertical="center" textRotation="255"/>
    </xf>
  </cellXfs>
  <cellStyles count="671">
    <cellStyle name="Normal" xfId="0"/>
    <cellStyle name="??&amp;O?&amp;H?_x0008__x000F__x0007_?_x0007__x0001__x0001_" xfId="15"/>
    <cellStyle name="??&amp;O?&amp;H?_x0008_??_x0007__x0001__x0001_" xfId="16"/>
    <cellStyle name="??_kc-elec system check list" xfId="17"/>
    <cellStyle name="?W?_laroux" xfId="18"/>
    <cellStyle name="_200406인터넷주문" xfId="19"/>
    <cellStyle name="_200406인터넷주문_200406인터넷주문" xfId="20"/>
    <cellStyle name="_200406현대택배" xfId="21"/>
    <cellStyle name="_200406현대택배_200406현대택배" xfId="22"/>
    <cellStyle name="_9월" xfId="23"/>
    <cellStyle name="_Book1" xfId="24"/>
    <cellStyle name="_Book1_1" xfId="25"/>
    <cellStyle name="_Book1_9월" xfId="26"/>
    <cellStyle name="’E‰Y [0.00]_laroux" xfId="27"/>
    <cellStyle name="’E‰Y_laroux" xfId="28"/>
    <cellStyle name="¤@?e_TEST-1 " xfId="29"/>
    <cellStyle name="¹éºÐÀ²_±âÅ¸" xfId="30"/>
    <cellStyle name="20% - 강조색1" xfId="31"/>
    <cellStyle name="20% - 강조색2" xfId="32"/>
    <cellStyle name="20% - 강조색3" xfId="33"/>
    <cellStyle name="20% - 강조색4" xfId="34"/>
    <cellStyle name="20% - 강조색5" xfId="35"/>
    <cellStyle name="20% - 강조색6" xfId="36"/>
    <cellStyle name="40% - 강조색1" xfId="37"/>
    <cellStyle name="40% - 강조색2" xfId="38"/>
    <cellStyle name="40% - 강조색3" xfId="39"/>
    <cellStyle name="40% - 강조색4" xfId="40"/>
    <cellStyle name="40% - 강조색5" xfId="41"/>
    <cellStyle name="40% - 강조색6" xfId="42"/>
    <cellStyle name="60% - 강조색1" xfId="43"/>
    <cellStyle name="60% - 강조색2" xfId="44"/>
    <cellStyle name="60% - 강조색3" xfId="45"/>
    <cellStyle name="60% - 강조색4" xfId="46"/>
    <cellStyle name="60% - 강조색5" xfId="47"/>
    <cellStyle name="60% - 강조색6" xfId="48"/>
    <cellStyle name="강조색1" xfId="49"/>
    <cellStyle name="강조색2" xfId="50"/>
    <cellStyle name="강조색3" xfId="51"/>
    <cellStyle name="강조색4" xfId="52"/>
    <cellStyle name="강조색5" xfId="53"/>
    <cellStyle name="강조색6" xfId="54"/>
    <cellStyle name="경고문" xfId="55"/>
    <cellStyle name="계산" xfId="56"/>
    <cellStyle name="금액" xfId="57"/>
    <cellStyle name="나쁨" xfId="58"/>
    <cellStyle name="뒤에 오는 하이퍼링크" xfId="59"/>
    <cellStyle name="똿뗦먛귟 [0.00]_NT Server " xfId="60"/>
    <cellStyle name="똿뗦먛귟_NT Server " xfId="61"/>
    <cellStyle name="메모" xfId="62"/>
    <cellStyle name="믅됞 [0.00]_NT Server " xfId="63"/>
    <cellStyle name="믅됞_NT Server " xfId="64"/>
    <cellStyle name="Percent" xfId="65"/>
    <cellStyle name="보통" xfId="66"/>
    <cellStyle name="뷭?_빟랹둴봃섟 " xfId="67"/>
    <cellStyle name="뷭_x0002__ᙓBU NOR COMMENTS_업체LIST (2)" xfId="68"/>
    <cellStyle name="설명 텍스트" xfId="69"/>
    <cellStyle name="셀 확인" xfId="70"/>
    <cellStyle name="Comma" xfId="71"/>
    <cellStyle name="Comma [0]" xfId="72"/>
    <cellStyle name="스타일 1" xfId="73"/>
    <cellStyle name="연결된 셀" xfId="74"/>
    <cellStyle name="연속" xfId="75"/>
    <cellStyle name="Followed Hyperlink" xfId="76"/>
    <cellStyle name="요약" xfId="77"/>
    <cellStyle name="입력" xfId="78"/>
    <cellStyle name="제목" xfId="79"/>
    <cellStyle name="제목 1" xfId="80"/>
    <cellStyle name="제목 2" xfId="81"/>
    <cellStyle name="제목 3" xfId="82"/>
    <cellStyle name="제목 4" xfId="83"/>
    <cellStyle name="좋음" xfId="84"/>
    <cellStyle name="출력" xfId="85"/>
    <cellStyle name="콤마 [0]_  RANGE " xfId="86"/>
    <cellStyle name="콤마_  RANGE " xfId="87"/>
    <cellStyle name="Currency" xfId="88"/>
    <cellStyle name="Currency [0]" xfId="89"/>
    <cellStyle name="Hyperlink" xfId="90"/>
    <cellStyle name="A¨­￠￢￠O [0]_¡Æ¡§¡ic¨￢￠￢¡Æi¨u¡ⓒ" xfId="91"/>
    <cellStyle name="A¨­￠￢￠O_¡Æ¡§¡ic¨￢￠￢¡Æi¨u¡ⓒ" xfId="92"/>
    <cellStyle name="ÅëÈ­ [0]_¸ð´ÏÅÍ¹æ¹ý°³¼±" xfId="93"/>
    <cellStyle name="AeE­ [0]_INQUIRY ¿μ¾÷AßAø " xfId="94"/>
    <cellStyle name="ÅëÈ­_¸ð´ÏÅÍ¹æ¹ý°³¼±" xfId="95"/>
    <cellStyle name="AeE­_INQUIRY ¿μ¾÷AßAø " xfId="96"/>
    <cellStyle name="AeE¡ⓒ [0]_¡Æ¡§¡ic¨￢￠￢¡Æi¨u¡ⓒ" xfId="97"/>
    <cellStyle name="AeE¡ⓒ_¡Æ¡§¡ic¨￢￠￢¡Æi¨u¡ⓒ" xfId="98"/>
    <cellStyle name="ALIGNMENT" xfId="99"/>
    <cellStyle name="ÄÞ¸¶ [0]_¸ð´ÏÅÍ¹æ¹ý°³¼±" xfId="100"/>
    <cellStyle name="AÞ¸¶ [0]_INQUIRY ¿?¾÷AßAø " xfId="101"/>
    <cellStyle name="ÄÞ¸¶ [0]_INQUIRY ¿µ¾÷ÃßÁø " xfId="102"/>
    <cellStyle name="AÞ¸¶ [0]_INQUIRY ¿μ¾÷AßAø " xfId="103"/>
    <cellStyle name="AÞ¸¶_INQUIRY ¿?¾÷AßAø " xfId="104"/>
    <cellStyle name="ÄÞ¸¶_INQUIRY ¿µ¾÷ÃßÁø " xfId="105"/>
    <cellStyle name="AÞ¸¶_INQUIRY ¿μ¾÷AßAø " xfId="106"/>
    <cellStyle name="_x0001_b" xfId="107"/>
    <cellStyle name="C?AØ_¿?¾÷CoE² " xfId="108"/>
    <cellStyle name="Ç¥ÁØ_¿µ¾÷ÇöÈ² " xfId="109"/>
    <cellStyle name="C￥AØ_¿μ¾÷CoE² " xfId="110"/>
    <cellStyle name="Ç¥ÁØ_»ç¾÷ºÎº° ÃÑ°è " xfId="111"/>
    <cellStyle name="C￥AØ_≫c¾÷ºIº° AN°e " xfId="112"/>
    <cellStyle name="Ç¥ÁØ_0N-HANDLING " xfId="113"/>
    <cellStyle name="C￥AØ_5-1±¤°i " xfId="114"/>
    <cellStyle name="Ç¥ÁØ_5-1±¤°í " xfId="115"/>
    <cellStyle name="C￥AØ_5-1±¤°i _0109월수" xfId="116"/>
    <cellStyle name="Ç¥ÁØ_5-1±¤°í _0109월수" xfId="117"/>
    <cellStyle name="C￥AØ_5-1±¤°i _0109월수_200208~1" xfId="118"/>
    <cellStyle name="Ç¥ÁØ_5-1±¤°í _0109월수_200208~1" xfId="119"/>
    <cellStyle name="C￥AØ_5-1±¤°i _0109월수_200209~1" xfId="120"/>
    <cellStyle name="Ç¥ÁØ_5-1±¤°í _0109월수_200209~1" xfId="121"/>
    <cellStyle name="C￥AØ_5-1±¤°i _0109월수_7월선급금" xfId="122"/>
    <cellStyle name="Ç¥ÁØ_5-1±¤°í _0109월수_7월선급금" xfId="123"/>
    <cellStyle name="C￥AØ_5-1±¤°i _0109월수_경비6~1" xfId="124"/>
    <cellStyle name="Ç¥ÁØ_5-1±¤°í _0109월수_경비6~1" xfId="125"/>
    <cellStyle name="C￥AØ_5-1±¤°i _0109월수_경비6~1_천안셔틀타임테이블거리(20021015)" xfId="126"/>
    <cellStyle name="Ç¥ÁØ_5-1±¤°í _0109월수_경비6~1_천안셔틀타임테이블거리(20021015)" xfId="127"/>
    <cellStyle name="C￥AØ_5-1±¤°i _0109월수_경비7~1" xfId="128"/>
    <cellStyle name="Ç¥ÁØ_5-1±¤°í _0109월수_경비7~1" xfId="129"/>
    <cellStyle name="C￥AØ_5-1±¤°i _0109월수_경비7~1_천안셔틀타임테이블거리(20021015)" xfId="130"/>
    <cellStyle name="Ç¥ÁØ_5-1±¤°í _0109월수_경비7~1_천안셔틀타임테이블거리(20021015)" xfId="131"/>
    <cellStyle name="C￥AØ_5-1±¤°i _0109월수_운송경비" xfId="132"/>
    <cellStyle name="Ç¥ÁØ_5-1±¤°í _0109월수_운송경비" xfId="133"/>
    <cellStyle name="C￥AØ_5-1±¤°i _0109월수_천안셔틀타임테이블거리(20021015)" xfId="134"/>
    <cellStyle name="Ç¥ÁØ_5-1±¤°í _0109월수_천안셔틀타임테이블거리(20021015)" xfId="135"/>
    <cellStyle name="C￥AØ_5-1±¤°i _0109월수_TEST" xfId="136"/>
    <cellStyle name="Ç¥ÁØ_5-1±¤°í _0109월수_TEST" xfId="137"/>
    <cellStyle name="C￥AØ_5-1±¤°i _강서" xfId="138"/>
    <cellStyle name="Ç¥ÁØ_5-1±¤°í _강서" xfId="139"/>
    <cellStyle name="C￥AØ_5-1±¤°i _강서_200208~1" xfId="140"/>
    <cellStyle name="Ç¥ÁØ_5-1±¤°í _강서_200208~1" xfId="141"/>
    <cellStyle name="C￥AØ_5-1±¤°i _강서_200209~1" xfId="142"/>
    <cellStyle name="Ç¥ÁØ_5-1±¤°í _강서_200209~1" xfId="143"/>
    <cellStyle name="C￥AØ_5-1±¤°i _강서_7월선급금" xfId="144"/>
    <cellStyle name="Ç¥ÁØ_5-1±¤°í _강서_7월선급금" xfId="145"/>
    <cellStyle name="C￥AØ_5-1±¤°i _강서_경비6~1" xfId="146"/>
    <cellStyle name="Ç¥ÁØ_5-1±¤°í _강서_경비6~1" xfId="147"/>
    <cellStyle name="C￥AØ_5-1±¤°i _강서_경비6~1_천안셔틀타임테이블거리(20021015)" xfId="148"/>
    <cellStyle name="Ç¥ÁØ_5-1±¤°í _강서_경비6~1_천안셔틀타임테이블거리(20021015)" xfId="149"/>
    <cellStyle name="C￥AØ_5-1±¤°i _강서_경비7~1" xfId="150"/>
    <cellStyle name="Ç¥ÁØ_5-1±¤°í _강서_경비7~1" xfId="151"/>
    <cellStyle name="C￥AØ_5-1±¤°i _강서_경비7~1_천안셔틀타임테이블거리(20021015)" xfId="152"/>
    <cellStyle name="Ç¥ÁØ_5-1±¤°í _강서_경비7~1_천안셔틀타임테이블거리(20021015)" xfId="153"/>
    <cellStyle name="C￥AØ_5-1±¤°i _강서_운송경비" xfId="154"/>
    <cellStyle name="Ç¥ÁØ_5-1±¤°í _강서_운송경비" xfId="155"/>
    <cellStyle name="C￥AØ_5-1±¤°i _강서_천안셔틀타임테이블거리(20021015)" xfId="156"/>
    <cellStyle name="Ç¥ÁØ_5-1±¤°í _강서_천안셔틀타임테이블거리(20021015)" xfId="157"/>
    <cellStyle name="C￥AØ_5-1±¤°i _강서_TEST" xfId="158"/>
    <cellStyle name="Ç¥ÁØ_5-1±¤°í _강서_TEST" xfId="159"/>
    <cellStyle name="C￥AØ_5-1±¤°i _수도8월" xfId="160"/>
    <cellStyle name="Ç¥ÁØ_5-1±¤°í _수도8월" xfId="161"/>
    <cellStyle name="C￥AØ_5-1±¤°i _수도8월_200208~1" xfId="162"/>
    <cellStyle name="Ç¥ÁØ_5-1±¤°í _수도8월_200208~1" xfId="163"/>
    <cellStyle name="C￥AØ_5-1±¤°i _수도8월_200209~1" xfId="164"/>
    <cellStyle name="Ç¥ÁØ_5-1±¤°í _수도8월_200209~1" xfId="165"/>
    <cellStyle name="C￥AØ_5-1±¤°i _수도8월_7월선급금" xfId="166"/>
    <cellStyle name="Ç¥ÁØ_5-1±¤°í _수도8월_7월선급금" xfId="167"/>
    <cellStyle name="C￥AØ_5-1±¤°i _수도8월_경비6~1" xfId="168"/>
    <cellStyle name="Ç¥ÁØ_5-1±¤°í _수도8월_경비6~1" xfId="169"/>
    <cellStyle name="C￥AØ_5-1±¤°i _수도8월_경비6~1_천안셔틀타임테이블거리(20021015)" xfId="170"/>
    <cellStyle name="Ç¥ÁØ_5-1±¤°í _수도8월_경비6~1_천안셔틀타임테이블거리(20021015)" xfId="171"/>
    <cellStyle name="C￥AØ_5-1±¤°i _수도8월_경비7~1" xfId="172"/>
    <cellStyle name="Ç¥ÁØ_5-1±¤°í _수도8월_경비7~1" xfId="173"/>
    <cellStyle name="C￥AØ_5-1±¤°i _수도8월_경비7~1_천안셔틀타임테이블거리(20021015)" xfId="174"/>
    <cellStyle name="Ç¥ÁØ_5-1±¤°í _수도8월_경비7~1_천안셔틀타임테이블거리(20021015)" xfId="175"/>
    <cellStyle name="C￥AØ_5-1±¤°i _수도8월_운송경비" xfId="176"/>
    <cellStyle name="Ç¥ÁØ_5-1±¤°í _수도8월_운송경비" xfId="177"/>
    <cellStyle name="C￥AØ_5-1±¤°i _수도8월_천안셔틀타임테이블거리(20021015)" xfId="178"/>
    <cellStyle name="Ç¥ÁØ_5-1±¤°í _수도8월_천안셔틀타임테이블거리(20021015)" xfId="179"/>
    <cellStyle name="C￥AØ_5-1±¤°i _수도8월_TEST" xfId="180"/>
    <cellStyle name="Ç¥ÁØ_5-1±¤°í _수도8월_TEST" xfId="181"/>
    <cellStyle name="C￥AØ_5-1±¤°i _수도보~3" xfId="182"/>
    <cellStyle name="Ç¥ÁØ_5-1±¤°í _수도보~3" xfId="183"/>
    <cellStyle name="C￥AØ_5-1±¤°i _수도보~3_200208~1" xfId="184"/>
    <cellStyle name="Ç¥ÁØ_5-1±¤°í _수도보~3_200208~1" xfId="185"/>
    <cellStyle name="C￥AØ_5-1±¤°i _수도보~3_200209~1" xfId="186"/>
    <cellStyle name="Ç¥ÁØ_5-1±¤°í _수도보~3_200209~1" xfId="187"/>
    <cellStyle name="C￥AØ_5-1±¤°i _수도보~3_7월선급금" xfId="188"/>
    <cellStyle name="Ç¥ÁØ_5-1±¤°í _수도보~3_7월선급금" xfId="189"/>
    <cellStyle name="C￥AØ_5-1±¤°i _수도보~3_경비6~1" xfId="190"/>
    <cellStyle name="Ç¥ÁØ_5-1±¤°í _수도보~3_경비6~1" xfId="191"/>
    <cellStyle name="C￥AØ_5-1±¤°i _수도보~3_경비6~1_천안셔틀타임테이블거리(20021015)" xfId="192"/>
    <cellStyle name="Ç¥ÁØ_5-1±¤°í _수도보~3_경비6~1_천안셔틀타임테이블거리(20021015)" xfId="193"/>
    <cellStyle name="C￥AØ_5-1±¤°i _수도보~3_경비7~1" xfId="194"/>
    <cellStyle name="Ç¥ÁØ_5-1±¤°í _수도보~3_경비7~1" xfId="195"/>
    <cellStyle name="C￥AØ_5-1±¤°i _수도보~3_경비7~1_천안셔틀타임테이블거리(20021015)" xfId="196"/>
    <cellStyle name="Ç¥ÁØ_5-1±¤°í _수도보~3_경비7~1_천안셔틀타임테이블거리(20021015)" xfId="197"/>
    <cellStyle name="C￥AØ_5-1±¤°i _수도보~3_운송경비" xfId="198"/>
    <cellStyle name="Ç¥ÁØ_5-1±¤°í _수도보~3_운송경비" xfId="199"/>
    <cellStyle name="C￥AØ_5-1±¤°i _수도보~3_천안셔틀타임테이블거리(20021015)" xfId="200"/>
    <cellStyle name="Ç¥ÁØ_5-1±¤°í _수도보~3_천안셔틀타임테이블거리(20021015)" xfId="201"/>
    <cellStyle name="C￥AØ_5-1±¤°i _수도보~3_TEST" xfId="202"/>
    <cellStyle name="Ç¥ÁØ_5-1±¤°í _수도보~3_TEST" xfId="203"/>
    <cellStyle name="C￥AØ_5-1±¤°i _수도보~4" xfId="204"/>
    <cellStyle name="Ç¥ÁØ_5-1±¤°í _수도보~4" xfId="205"/>
    <cellStyle name="C￥AØ_5-1±¤°i _수도보~4_200208~1" xfId="206"/>
    <cellStyle name="Ç¥ÁØ_5-1±¤°í _수도보~4_200208~1" xfId="207"/>
    <cellStyle name="C￥AØ_5-1±¤°i _수도보~4_200209~1" xfId="208"/>
    <cellStyle name="Ç¥ÁØ_5-1±¤°í _수도보~4_200209~1" xfId="209"/>
    <cellStyle name="C￥AØ_5-1±¤°i _수도보~4_7월선급금" xfId="210"/>
    <cellStyle name="Ç¥ÁØ_5-1±¤°í _수도보~4_7월선급금" xfId="211"/>
    <cellStyle name="C￥AØ_5-1±¤°i _수도보~4_경비6~1" xfId="212"/>
    <cellStyle name="Ç¥ÁØ_5-1±¤°í _수도보~4_경비6~1" xfId="213"/>
    <cellStyle name="C￥AØ_5-1±¤°i _수도보~4_경비6~1_천안셔틀타임테이블거리(20021015)" xfId="214"/>
    <cellStyle name="Ç¥ÁØ_5-1±¤°í _수도보~4_경비6~1_천안셔틀타임테이블거리(20021015)" xfId="215"/>
    <cellStyle name="C￥AØ_5-1±¤°i _수도보~4_경비7~1" xfId="216"/>
    <cellStyle name="Ç¥ÁØ_5-1±¤°í _수도보~4_경비7~1" xfId="217"/>
    <cellStyle name="C￥AØ_5-1±¤°i _수도보~4_경비7~1_천안셔틀타임테이블거리(20021015)" xfId="218"/>
    <cellStyle name="Ç¥ÁØ_5-1±¤°í _수도보~4_경비7~1_천안셔틀타임테이블거리(20021015)" xfId="219"/>
    <cellStyle name="C￥AØ_5-1±¤°i _수도보~4_운송경비" xfId="220"/>
    <cellStyle name="Ç¥ÁØ_5-1±¤°í _수도보~4_운송경비" xfId="221"/>
    <cellStyle name="C￥AØ_5-1±¤°i _수도보~4_천안셔틀타임테이블거리(20021015)" xfId="222"/>
    <cellStyle name="Ç¥ÁØ_5-1±¤°í _수도보~4_천안셔틀타임테이블거리(20021015)" xfId="223"/>
    <cellStyle name="C￥AØ_5-1±¤°i _수도보~4_TEST" xfId="224"/>
    <cellStyle name="Ç¥ÁØ_5-1±¤°í _수도보~4_TEST" xfId="225"/>
    <cellStyle name="C￥AØ_5-1±¤°i _수도보~6" xfId="226"/>
    <cellStyle name="Ç¥ÁØ_5-1±¤°í _수도보~6" xfId="227"/>
    <cellStyle name="C￥AØ_5-1±¤°i _수도보~6_200208~1" xfId="228"/>
    <cellStyle name="Ç¥ÁØ_5-1±¤°í _수도보~6_200208~1" xfId="229"/>
    <cellStyle name="C￥AØ_5-1±¤°i _수도보~6_200209~1" xfId="230"/>
    <cellStyle name="Ç¥ÁØ_5-1±¤°í _수도보~6_200209~1" xfId="231"/>
    <cellStyle name="C￥AØ_5-1±¤°i _수도보~6_7월선급금" xfId="232"/>
    <cellStyle name="Ç¥ÁØ_5-1±¤°í _수도보~6_7월선급금" xfId="233"/>
    <cellStyle name="C￥AØ_5-1±¤°i _수도보~6_경비6~1" xfId="234"/>
    <cellStyle name="Ç¥ÁØ_5-1±¤°í _수도보~6_경비6~1" xfId="235"/>
    <cellStyle name="C￥AØ_5-1±¤°i _수도보~6_경비6~1_천안셔틀타임테이블거리(20021015)" xfId="236"/>
    <cellStyle name="Ç¥ÁØ_5-1±¤°í _수도보~6_경비6~1_천안셔틀타임테이블거리(20021015)" xfId="237"/>
    <cellStyle name="C￥AØ_5-1±¤°i _수도보~6_경비7~1" xfId="238"/>
    <cellStyle name="Ç¥ÁØ_5-1±¤°í _수도보~6_경비7~1" xfId="239"/>
    <cellStyle name="C￥AØ_5-1±¤°i _수도보~6_경비7~1_천안셔틀타임테이블거리(20021015)" xfId="240"/>
    <cellStyle name="Ç¥ÁØ_5-1±¤°í _수도보~6_경비7~1_천안셔틀타임테이블거리(20021015)" xfId="241"/>
    <cellStyle name="C￥AØ_5-1±¤°i _수도보~6_운송경비" xfId="242"/>
    <cellStyle name="Ç¥ÁØ_5-1±¤°í _수도보~6_운송경비" xfId="243"/>
    <cellStyle name="C￥AØ_5-1±¤°i _수도보~6_천안셔틀타임테이블거리(20021015)" xfId="244"/>
    <cellStyle name="Ç¥ÁØ_5-1±¤°í _수도보~6_천안셔틀타임테이블거리(20021015)" xfId="245"/>
    <cellStyle name="C￥AØ_5-1±¤°i _수도보~6_TEST" xfId="246"/>
    <cellStyle name="Ç¥ÁØ_5-1±¤°í _수도보~6_TEST" xfId="247"/>
    <cellStyle name="C￥AØ_5-1±¤°i _월간~10" xfId="248"/>
    <cellStyle name="Ç¥ÁØ_5-1±¤°í _월간~10" xfId="249"/>
    <cellStyle name="C￥AØ_5-1±¤°i _월간~10_200208~1" xfId="250"/>
    <cellStyle name="Ç¥ÁØ_5-1±¤°í _월간~10_200208~1" xfId="251"/>
    <cellStyle name="C￥AØ_5-1±¤°i _월간~10_200209~1" xfId="252"/>
    <cellStyle name="Ç¥ÁØ_5-1±¤°í _월간~10_200209~1" xfId="253"/>
    <cellStyle name="C￥AØ_5-1±¤°i _월간~10_7월선급금" xfId="254"/>
    <cellStyle name="Ç¥ÁØ_5-1±¤°í _월간~10_7월선급금" xfId="255"/>
    <cellStyle name="C￥AØ_5-1±¤°i _월간~10_경비6~1" xfId="256"/>
    <cellStyle name="Ç¥ÁØ_5-1±¤°í _월간~10_경비6~1" xfId="257"/>
    <cellStyle name="C￥AØ_5-1±¤°i _월간~10_경비6~1_천안셔틀타임테이블거리(20021015)" xfId="258"/>
    <cellStyle name="Ç¥ÁØ_5-1±¤°í _월간~10_경비6~1_천안셔틀타임테이블거리(20021015)" xfId="259"/>
    <cellStyle name="C￥AØ_5-1±¤°i _월간~10_경비7~1" xfId="260"/>
    <cellStyle name="Ç¥ÁØ_5-1±¤°í _월간~10_경비7~1" xfId="261"/>
    <cellStyle name="C￥AØ_5-1±¤°i _월간~10_경비7~1_천안셔틀타임테이블거리(20021015)" xfId="262"/>
    <cellStyle name="Ç¥ÁØ_5-1±¤°í _월간~10_경비7~1_천안셔틀타임테이블거리(20021015)" xfId="263"/>
    <cellStyle name="C￥AØ_5-1±¤°i _월간~10_운송경비" xfId="264"/>
    <cellStyle name="Ç¥ÁØ_5-1±¤°í _월간~10_운송경비" xfId="265"/>
    <cellStyle name="C￥AØ_5-1±¤°i _월간~10_천안셔틀타임테이블거리(20021015)" xfId="266"/>
    <cellStyle name="Ç¥ÁØ_5-1±¤°í _월간~10_천안셔틀타임테이블거리(20021015)" xfId="267"/>
    <cellStyle name="C￥AØ_5-1±¤°i _월간~10_TEST" xfId="268"/>
    <cellStyle name="Ç¥ÁØ_5-1±¤°í _월간~10_TEST" xfId="269"/>
    <cellStyle name="C￥AØ_5-1±¤°i _월간~11" xfId="270"/>
    <cellStyle name="Ç¥ÁØ_5-1±¤°í _월간~11" xfId="271"/>
    <cellStyle name="C￥AØ_5-1±¤°i _월간~11_200208~1" xfId="272"/>
    <cellStyle name="Ç¥ÁØ_5-1±¤°í _월간~11_200208~1" xfId="273"/>
    <cellStyle name="C￥AØ_5-1±¤°i _월간~11_200209~1" xfId="274"/>
    <cellStyle name="Ç¥ÁØ_5-1±¤°í _월간~11_200209~1" xfId="275"/>
    <cellStyle name="C￥AØ_5-1±¤°i _월간~11_7월선급금" xfId="276"/>
    <cellStyle name="Ç¥ÁØ_5-1±¤°í _월간~11_7월선급금" xfId="277"/>
    <cellStyle name="C￥AØ_5-1±¤°i _월간~11_경비6~1" xfId="278"/>
    <cellStyle name="Ç¥ÁØ_5-1±¤°í _월간~11_경비6~1" xfId="279"/>
    <cellStyle name="C￥AØ_5-1±¤°i _월간~11_경비6~1_천안셔틀타임테이블거리(20021015)" xfId="280"/>
    <cellStyle name="Ç¥ÁØ_5-1±¤°í _월간~11_경비6~1_천안셔틀타임테이블거리(20021015)" xfId="281"/>
    <cellStyle name="C￥AØ_5-1±¤°i _월간~11_경비7~1" xfId="282"/>
    <cellStyle name="Ç¥ÁØ_5-1±¤°í _월간~11_경비7~1" xfId="283"/>
    <cellStyle name="C￥AØ_5-1±¤°i _월간~11_경비7~1_천안셔틀타임테이블거리(20021015)" xfId="284"/>
    <cellStyle name="Ç¥ÁØ_5-1±¤°í _월간~11_경비7~1_천안셔틀타임테이블거리(20021015)" xfId="285"/>
    <cellStyle name="C￥AØ_5-1±¤°i _월간~11_운송경비" xfId="286"/>
    <cellStyle name="Ç¥ÁØ_5-1±¤°í _월간~11_운송경비" xfId="287"/>
    <cellStyle name="C￥AØ_5-1±¤°i _월간~11_천안셔틀타임테이블거리(20021015)" xfId="288"/>
    <cellStyle name="Ç¥ÁØ_5-1±¤°í _월간~11_천안셔틀타임테이블거리(20021015)" xfId="289"/>
    <cellStyle name="C￥AØ_5-1±¤°i _월간~11_TEST" xfId="290"/>
    <cellStyle name="Ç¥ÁØ_5-1±¤°í _월간~11_TEST" xfId="291"/>
    <cellStyle name="C￥AØ_5-1±¤°i _월간10" xfId="292"/>
    <cellStyle name="Ç¥ÁØ_5-1±¤°í _월간10" xfId="293"/>
    <cellStyle name="C￥AØ_5-1±¤°i _월간10_200208~1" xfId="294"/>
    <cellStyle name="Ç¥ÁØ_5-1±¤°í _월간10_200208~1" xfId="295"/>
    <cellStyle name="C￥AØ_5-1±¤°i _월간10_200209~1" xfId="296"/>
    <cellStyle name="Ç¥ÁØ_5-1±¤°í _월간10_200209~1" xfId="297"/>
    <cellStyle name="C￥AØ_5-1±¤°i _월간10_7월선급금" xfId="298"/>
    <cellStyle name="Ç¥ÁØ_5-1±¤°í _월간10_7월선급금" xfId="299"/>
    <cellStyle name="C￥AØ_5-1±¤°i _월간10_경비6~1" xfId="300"/>
    <cellStyle name="Ç¥ÁØ_5-1±¤°í _월간10_경비6~1" xfId="301"/>
    <cellStyle name="C￥AØ_5-1±¤°i _월간10_경비6~1_천안셔틀타임테이블거리(20021015)" xfId="302"/>
    <cellStyle name="Ç¥ÁØ_5-1±¤°í _월간10_경비6~1_천안셔틀타임테이블거리(20021015)" xfId="303"/>
    <cellStyle name="C￥AØ_5-1±¤°i _월간10_경비7~1" xfId="304"/>
    <cellStyle name="Ç¥ÁØ_5-1±¤°í _월간10_경비7~1" xfId="305"/>
    <cellStyle name="C￥AØ_5-1±¤°i _월간10_경비7~1_천안셔틀타임테이블거리(20021015)" xfId="306"/>
    <cellStyle name="Ç¥ÁØ_5-1±¤°í _월간10_경비7~1_천안셔틀타임테이블거리(20021015)" xfId="307"/>
    <cellStyle name="C￥AØ_5-1±¤°i _월간10_운송경비" xfId="308"/>
    <cellStyle name="Ç¥ÁØ_5-1±¤°í _월간10_운송경비" xfId="309"/>
    <cellStyle name="C￥AØ_5-1±¤°i _월간10_천안셔틀타임테이블거리(20021015)" xfId="310"/>
    <cellStyle name="Ç¥ÁØ_5-1±¤°í _월간10_천안셔틀타임테이블거리(20021015)" xfId="311"/>
    <cellStyle name="C￥AØ_5-1±¤°i _월간10_TEST" xfId="312"/>
    <cellStyle name="Ç¥ÁØ_5-1±¤°í _월간10_TEST" xfId="313"/>
    <cellStyle name="C￥AØ_5-1±¤°i _월간11" xfId="314"/>
    <cellStyle name="Ç¥ÁØ_5-1±¤°í _월간11" xfId="315"/>
    <cellStyle name="C￥AØ_5-1±¤°i _월간11_200208~1" xfId="316"/>
    <cellStyle name="Ç¥ÁØ_5-1±¤°í _월간11_200208~1" xfId="317"/>
    <cellStyle name="C￥AØ_5-1±¤°i _월간11_200209~1" xfId="318"/>
    <cellStyle name="Ç¥ÁØ_5-1±¤°í _월간11_200209~1" xfId="319"/>
    <cellStyle name="C￥AØ_5-1±¤°i _월간11_7월선급금" xfId="320"/>
    <cellStyle name="Ç¥ÁØ_5-1±¤°í _월간11_7월선급금" xfId="321"/>
    <cellStyle name="C￥AØ_5-1±¤°i _월간11_경비6~1" xfId="322"/>
    <cellStyle name="Ç¥ÁØ_5-1±¤°í _월간11_경비6~1" xfId="323"/>
    <cellStyle name="C￥AØ_5-1±¤°i _월간11_경비6~1_천안셔틀타임테이블거리(20021015)" xfId="324"/>
    <cellStyle name="Ç¥ÁØ_5-1±¤°í _월간11_경비6~1_천안셔틀타임테이블거리(20021015)" xfId="325"/>
    <cellStyle name="C￥AØ_5-1±¤°i _월간11_경비7~1" xfId="326"/>
    <cellStyle name="Ç¥ÁØ_5-1±¤°í _월간11_경비7~1" xfId="327"/>
    <cellStyle name="C￥AØ_5-1±¤°i _월간11_경비7~1_천안셔틀타임테이블거리(20021015)" xfId="328"/>
    <cellStyle name="Ç¥ÁØ_5-1±¤°í _월간11_경비7~1_천안셔틀타임테이블거리(20021015)" xfId="329"/>
    <cellStyle name="C￥AØ_5-1±¤°i _월간11_운송경비" xfId="330"/>
    <cellStyle name="Ç¥ÁØ_5-1±¤°í _월간11_운송경비" xfId="331"/>
    <cellStyle name="C￥AØ_5-1±¤°i _월간11_천안셔틀타임테이블거리(20021015)" xfId="332"/>
    <cellStyle name="Ç¥ÁØ_5-1±¤°í _월간11_천안셔틀타임테이블거리(20021015)" xfId="333"/>
    <cellStyle name="C￥AØ_5-1±¤°i _월간11_TEST" xfId="334"/>
    <cellStyle name="Ç¥ÁØ_5-1±¤°í _월간11_TEST" xfId="335"/>
    <cellStyle name="C￥AØ_5-1±¤°i _월간보~9" xfId="336"/>
    <cellStyle name="Ç¥ÁØ_5-1±¤°í _월간보~9" xfId="337"/>
    <cellStyle name="C￥AØ_5-1±¤°i _월간보~9_200208~1" xfId="338"/>
    <cellStyle name="Ç¥ÁØ_5-1±¤°í _월간보~9_200208~1" xfId="339"/>
    <cellStyle name="C￥AØ_5-1±¤°i _월간보~9_200209~1" xfId="340"/>
    <cellStyle name="Ç¥ÁØ_5-1±¤°í _월간보~9_200209~1" xfId="341"/>
    <cellStyle name="C￥AØ_5-1±¤°i _월간보~9_7월선급금" xfId="342"/>
    <cellStyle name="Ç¥ÁØ_5-1±¤°í _월간보~9_7월선급금" xfId="343"/>
    <cellStyle name="C￥AØ_5-1±¤°i _월간보~9_경비6~1" xfId="344"/>
    <cellStyle name="Ç¥ÁØ_5-1±¤°í _월간보~9_경비6~1" xfId="345"/>
    <cellStyle name="C￥AØ_5-1±¤°i _월간보~9_경비6~1_천안셔틀타임테이블거리(20021015)" xfId="346"/>
    <cellStyle name="Ç¥ÁØ_5-1±¤°í _월간보~9_경비6~1_천안셔틀타임테이블거리(20021015)" xfId="347"/>
    <cellStyle name="C￥AØ_5-1±¤°i _월간보~9_경비7~1" xfId="348"/>
    <cellStyle name="Ç¥ÁØ_5-1±¤°í _월간보~9_경비7~1" xfId="349"/>
    <cellStyle name="C￥AØ_5-1±¤°i _월간보~9_경비7~1_천안셔틀타임테이블거리(20021015)" xfId="350"/>
    <cellStyle name="Ç¥ÁØ_5-1±¤°í _월간보~9_경비7~1_천안셔틀타임테이블거리(20021015)" xfId="351"/>
    <cellStyle name="C￥AØ_5-1±¤°i _월간보~9_운송경비" xfId="352"/>
    <cellStyle name="Ç¥ÁØ_5-1±¤°í _월간보~9_운송경비" xfId="353"/>
    <cellStyle name="C￥AØ_5-1±¤°i _월간보~9_천안셔틀타임테이블거리(20021015)" xfId="354"/>
    <cellStyle name="Ç¥ÁØ_5-1±¤°í _월간보~9_천안셔틀타임테이블거리(20021015)" xfId="355"/>
    <cellStyle name="C￥AØ_5-1±¤°i _월간보~9_TEST" xfId="356"/>
    <cellStyle name="Ç¥ÁØ_5-1±¤°í _월간보~9_TEST" xfId="357"/>
    <cellStyle name="C￥AØ_5-1±¤°i _종로" xfId="358"/>
    <cellStyle name="Ç¥ÁØ_5-1±¤°í _종로" xfId="359"/>
    <cellStyle name="C￥AØ_5-1±¤°i _종로_200208~1" xfId="360"/>
    <cellStyle name="Ç¥ÁØ_5-1±¤°í _종로_200208~1" xfId="361"/>
    <cellStyle name="C￥AØ_5-1±¤°i _종로_200209~1" xfId="362"/>
    <cellStyle name="Ç¥ÁØ_5-1±¤°í _종로_200209~1" xfId="363"/>
    <cellStyle name="C￥AØ_5-1±¤°i _종로_7월선급금" xfId="364"/>
    <cellStyle name="Ç¥ÁØ_5-1±¤°í _종로_7월선급금" xfId="365"/>
    <cellStyle name="C￥AØ_5-1±¤°i _종로_경비6~1" xfId="366"/>
    <cellStyle name="Ç¥ÁØ_5-1±¤°í _종로_경비6~1" xfId="367"/>
    <cellStyle name="C￥AØ_5-1±¤°i _종로_경비6~1_천안셔틀타임테이블거리(20021015)" xfId="368"/>
    <cellStyle name="Ç¥ÁØ_5-1±¤°í _종로_경비6~1_천안셔틀타임테이블거리(20021015)" xfId="369"/>
    <cellStyle name="C￥AØ_5-1±¤°i _종로_경비7~1" xfId="370"/>
    <cellStyle name="Ç¥ÁØ_5-1±¤°í _종로_경비7~1" xfId="371"/>
    <cellStyle name="C￥AØ_5-1±¤°i _종로_경비7~1_천안셔틀타임테이블거리(20021015)" xfId="372"/>
    <cellStyle name="Ç¥ÁØ_5-1±¤°í _종로_경비7~1_천안셔틀타임테이블거리(20021015)" xfId="373"/>
    <cellStyle name="C￥AØ_5-1±¤°i _종로_운송경비" xfId="374"/>
    <cellStyle name="Ç¥ÁØ_5-1±¤°í _종로_운송경비" xfId="375"/>
    <cellStyle name="C￥AØ_5-1±¤°i _종로_천안셔틀타임테이블거리(20021015)" xfId="376"/>
    <cellStyle name="Ç¥ÁØ_5-1±¤°í _종로_천안셔틀타임테이블거리(20021015)" xfId="377"/>
    <cellStyle name="C￥AØ_5-1±¤°i _종로_TEST" xfId="378"/>
    <cellStyle name="Ç¥ÁØ_5-1±¤°í _종로_TEST" xfId="379"/>
    <cellStyle name="C￥AØ_Ay°eC￥(2¿u) " xfId="380"/>
    <cellStyle name="Ç¥ÁØ_Áý°èÇ¥(2¿ù) " xfId="381"/>
    <cellStyle name="C￥AØ_Ay°eC￥(2¿u) _0109월수" xfId="382"/>
    <cellStyle name="Ç¥ÁØ_Áý°èÇ¥(2¿ù) _0109월수" xfId="383"/>
    <cellStyle name="C￥AØ_Ay°eC￥(2¿u) _0109월수_200208~1" xfId="384"/>
    <cellStyle name="Ç¥ÁØ_Áý°èÇ¥(2¿ù) _0109월수_200208~1" xfId="385"/>
    <cellStyle name="C￥AØ_Ay°eC￥(2¿u) _0109월수_200209~1" xfId="386"/>
    <cellStyle name="Ç¥ÁØ_Áý°èÇ¥(2¿ù) _0109월수_200209~1" xfId="387"/>
    <cellStyle name="C￥AØ_Ay°eC￥(2¿u) _0109월수_7월선급금" xfId="388"/>
    <cellStyle name="Ç¥ÁØ_Áý°èÇ¥(2¿ù) _0109월수_7월선급금" xfId="389"/>
    <cellStyle name="C￥AØ_Ay°eC￥(2¿u) _0109월수_경비6~1" xfId="390"/>
    <cellStyle name="Ç¥ÁØ_Áý°èÇ¥(2¿ù) _0109월수_경비6~1" xfId="391"/>
    <cellStyle name="C￥AØ_Ay°eC￥(2¿u) _0109월수_경비6~1_천안셔틀타임테이블거리(20021015)" xfId="392"/>
    <cellStyle name="Ç¥ÁØ_Áý°èÇ¥(2¿ù) _0109월수_경비6~1_천안셔틀타임테이블거리(20021015)" xfId="393"/>
    <cellStyle name="C￥AØ_Ay°eC￥(2¿u) _0109월수_경비7~1" xfId="394"/>
    <cellStyle name="Ç¥ÁØ_Áý°èÇ¥(2¿ù) _0109월수_경비7~1" xfId="395"/>
    <cellStyle name="C￥AØ_Ay°eC￥(2¿u) _0109월수_경비7~1_천안셔틀타임테이블거리(20021015)" xfId="396"/>
    <cellStyle name="Ç¥ÁØ_Áý°èÇ¥(2¿ù) _0109월수_경비7~1_천안셔틀타임테이블거리(20021015)" xfId="397"/>
    <cellStyle name="C￥AØ_Ay°eC￥(2¿u) _0109월수_운송경비" xfId="398"/>
    <cellStyle name="Ç¥ÁØ_Áý°èÇ¥(2¿ù) _0109월수_운송경비" xfId="399"/>
    <cellStyle name="C￥AØ_Ay°eC￥(2¿u) _0109월수_천안셔틀타임테이블거리(20021015)" xfId="400"/>
    <cellStyle name="Ç¥ÁØ_Áý°èÇ¥(2¿ù) _0109월수_천안셔틀타임테이블거리(20021015)" xfId="401"/>
    <cellStyle name="C￥AØ_Ay°eC￥(2¿u) _0109월수_TEST" xfId="402"/>
    <cellStyle name="Ç¥ÁØ_Áý°èÇ¥(2¿ù) _0109월수_TEST" xfId="403"/>
    <cellStyle name="C￥AØ_Ay°eC￥(2¿u) _강서" xfId="404"/>
    <cellStyle name="Ç¥ÁØ_Áý°èÇ¥(2¿ù) _강서" xfId="405"/>
    <cellStyle name="C￥AØ_Ay°eC￥(2¿u) _강서_200208~1" xfId="406"/>
    <cellStyle name="Ç¥ÁØ_Áý°èÇ¥(2¿ù) _강서_200208~1" xfId="407"/>
    <cellStyle name="C￥AØ_Ay°eC￥(2¿u) _강서_200209~1" xfId="408"/>
    <cellStyle name="Ç¥ÁØ_Áý°èÇ¥(2¿ù) _강서_200209~1" xfId="409"/>
    <cellStyle name="C￥AØ_Ay°eC￥(2¿u) _강서_7월선급금" xfId="410"/>
    <cellStyle name="Ç¥ÁØ_Áý°èÇ¥(2¿ù) _강서_7월선급금" xfId="411"/>
    <cellStyle name="C￥AØ_Ay°eC￥(2¿u) _강서_경비6~1" xfId="412"/>
    <cellStyle name="Ç¥ÁØ_Áý°èÇ¥(2¿ù) _강서_경비6~1" xfId="413"/>
    <cellStyle name="C￥AØ_Ay°eC￥(2¿u) _강서_경비6~1_천안셔틀타임테이블거리(20021015)" xfId="414"/>
    <cellStyle name="Ç¥ÁØ_Áý°èÇ¥(2¿ù) _강서_경비6~1_천안셔틀타임테이블거리(20021015)" xfId="415"/>
    <cellStyle name="C￥AØ_Ay°eC￥(2¿u) _강서_경비7~1" xfId="416"/>
    <cellStyle name="Ç¥ÁØ_Áý°èÇ¥(2¿ù) _강서_경비7~1" xfId="417"/>
    <cellStyle name="C￥AØ_Ay°eC￥(2¿u) _강서_경비7~1_천안셔틀타임테이블거리(20021015)" xfId="418"/>
    <cellStyle name="Ç¥ÁØ_Áý°èÇ¥(2¿ù) _강서_경비7~1_천안셔틀타임테이블거리(20021015)" xfId="419"/>
    <cellStyle name="C￥AØ_Ay°eC￥(2¿u) _강서_운송경비" xfId="420"/>
    <cellStyle name="Ç¥ÁØ_Áý°èÇ¥(2¿ù) _강서_운송경비" xfId="421"/>
    <cellStyle name="C￥AØ_Ay°eC￥(2¿u) _강서_천안셔틀타임테이블거리(20021015)" xfId="422"/>
    <cellStyle name="Ç¥ÁØ_Áý°èÇ¥(2¿ù) _강서_천안셔틀타임테이블거리(20021015)" xfId="423"/>
    <cellStyle name="C￥AØ_Ay°eC￥(2¿u) _강서_TEST" xfId="424"/>
    <cellStyle name="Ç¥ÁØ_Áý°èÇ¥(2¿ù) _강서_TEST" xfId="425"/>
    <cellStyle name="C￥AØ_Ay°eC￥(2¿u) _수도8월" xfId="426"/>
    <cellStyle name="Ç¥ÁØ_Áý°èÇ¥(2¿ù) _수도8월" xfId="427"/>
    <cellStyle name="C￥AØ_Ay°eC￥(2¿u) _수도8월_200208~1" xfId="428"/>
    <cellStyle name="Ç¥ÁØ_Áý°èÇ¥(2¿ù) _수도8월_200208~1" xfId="429"/>
    <cellStyle name="C￥AØ_Ay°eC￥(2¿u) _수도8월_200209~1" xfId="430"/>
    <cellStyle name="Ç¥ÁØ_Áý°èÇ¥(2¿ù) _수도8월_200209~1" xfId="431"/>
    <cellStyle name="C￥AØ_Ay°eC￥(2¿u) _수도8월_7월선급금" xfId="432"/>
    <cellStyle name="Ç¥ÁØ_Áý°èÇ¥(2¿ù) _수도8월_7월선급금" xfId="433"/>
    <cellStyle name="C￥AØ_Ay°eC￥(2¿u) _수도8월_경비6~1" xfId="434"/>
    <cellStyle name="Ç¥ÁØ_Áý°èÇ¥(2¿ù) _수도8월_경비6~1" xfId="435"/>
    <cellStyle name="C￥AØ_Ay°eC￥(2¿u) _수도8월_경비6~1_천안셔틀타임테이블거리(20021015)" xfId="436"/>
    <cellStyle name="Ç¥ÁØ_Áý°èÇ¥(2¿ù) _수도8월_경비6~1_천안셔틀타임테이블거리(20021015)" xfId="437"/>
    <cellStyle name="C￥AØ_Ay°eC￥(2¿u) _수도8월_경비7~1" xfId="438"/>
    <cellStyle name="Ç¥ÁØ_Áý°èÇ¥(2¿ù) _수도8월_경비7~1" xfId="439"/>
    <cellStyle name="C￥AØ_Ay°eC￥(2¿u) _수도8월_경비7~1_천안셔틀타임테이블거리(20021015)" xfId="440"/>
    <cellStyle name="Ç¥ÁØ_Áý°èÇ¥(2¿ù) _수도8월_경비7~1_천안셔틀타임테이블거리(20021015)" xfId="441"/>
    <cellStyle name="C￥AØ_Ay°eC￥(2¿u) _수도8월_운송경비" xfId="442"/>
    <cellStyle name="Ç¥ÁØ_Áý°èÇ¥(2¿ù) _수도8월_운송경비" xfId="443"/>
    <cellStyle name="C￥AØ_Ay°eC￥(2¿u) _수도8월_천안셔틀타임테이블거리(20021015)" xfId="444"/>
    <cellStyle name="Ç¥ÁØ_Áý°èÇ¥(2¿ù) _수도8월_천안셔틀타임테이블거리(20021015)" xfId="445"/>
    <cellStyle name="C￥AØ_Ay°eC￥(2¿u) _수도8월_TEST" xfId="446"/>
    <cellStyle name="Ç¥ÁØ_Áý°èÇ¥(2¿ù) _수도8월_TEST" xfId="447"/>
    <cellStyle name="C￥AØ_Ay°eC￥(2¿u) _수도보~3" xfId="448"/>
    <cellStyle name="Ç¥ÁØ_Áý°èÇ¥(2¿ù) _수도보~3" xfId="449"/>
    <cellStyle name="C￥AØ_Ay°eC￥(2¿u) _수도보~3_200208~1" xfId="450"/>
    <cellStyle name="Ç¥ÁØ_Áý°èÇ¥(2¿ù) _수도보~3_200208~1" xfId="451"/>
    <cellStyle name="C￥AØ_Ay°eC￥(2¿u) _수도보~3_200209~1" xfId="452"/>
    <cellStyle name="Ç¥ÁØ_Áý°èÇ¥(2¿ù) _수도보~3_200209~1" xfId="453"/>
    <cellStyle name="C￥AØ_Ay°eC￥(2¿u) _수도보~3_7월선급금" xfId="454"/>
    <cellStyle name="Ç¥ÁØ_Áý°èÇ¥(2¿ù) _수도보~3_7월선급금" xfId="455"/>
    <cellStyle name="C￥AØ_Ay°eC￥(2¿u) _수도보~3_경비6~1" xfId="456"/>
    <cellStyle name="Ç¥ÁØ_Áý°èÇ¥(2¿ù) _수도보~3_경비6~1" xfId="457"/>
    <cellStyle name="C￥AØ_Ay°eC￥(2¿u) _수도보~3_경비6~1_천안셔틀타임테이블거리(20021015)" xfId="458"/>
    <cellStyle name="Ç¥ÁØ_Áý°èÇ¥(2¿ù) _수도보~3_경비6~1_천안셔틀타임테이블거리(20021015)" xfId="459"/>
    <cellStyle name="C￥AØ_Ay°eC￥(2¿u) _수도보~3_경비7~1" xfId="460"/>
    <cellStyle name="Ç¥ÁØ_Áý°èÇ¥(2¿ù) _수도보~3_경비7~1" xfId="461"/>
    <cellStyle name="C￥AØ_Ay°eC￥(2¿u) _수도보~3_경비7~1_천안셔틀타임테이블거리(20021015)" xfId="462"/>
    <cellStyle name="Ç¥ÁØ_Áý°èÇ¥(2¿ù) _수도보~3_경비7~1_천안셔틀타임테이블거리(20021015)" xfId="463"/>
    <cellStyle name="C￥AØ_Ay°eC￥(2¿u) _수도보~3_운송경비" xfId="464"/>
    <cellStyle name="Ç¥ÁØ_Áý°èÇ¥(2¿ù) _수도보~3_운송경비" xfId="465"/>
    <cellStyle name="C￥AØ_Ay°eC￥(2¿u) _수도보~3_천안셔틀타임테이블거리(20021015)" xfId="466"/>
    <cellStyle name="Ç¥ÁØ_Áý°èÇ¥(2¿ù) _수도보~3_천안셔틀타임테이블거리(20021015)" xfId="467"/>
    <cellStyle name="C￥AØ_Ay°eC￥(2¿u) _수도보~3_TEST" xfId="468"/>
    <cellStyle name="Ç¥ÁØ_Áý°èÇ¥(2¿ù) _수도보~3_TEST" xfId="469"/>
    <cellStyle name="C￥AØ_Ay°eC￥(2¿u) _수도보~4" xfId="470"/>
    <cellStyle name="Ç¥ÁØ_Áý°èÇ¥(2¿ù) _수도보~4" xfId="471"/>
    <cellStyle name="C￥AØ_Ay°eC￥(2¿u) _수도보~4_200208~1" xfId="472"/>
    <cellStyle name="Ç¥ÁØ_Áý°èÇ¥(2¿ù) _수도보~4_200208~1" xfId="473"/>
    <cellStyle name="C￥AØ_Ay°eC￥(2¿u) _수도보~4_200209~1" xfId="474"/>
    <cellStyle name="Ç¥ÁØ_Áý°èÇ¥(2¿ù) _수도보~4_200209~1" xfId="475"/>
    <cellStyle name="C￥AØ_Ay°eC￥(2¿u) _수도보~4_7월선급금" xfId="476"/>
    <cellStyle name="Ç¥ÁØ_Áý°èÇ¥(2¿ù) _수도보~4_7월선급금" xfId="477"/>
    <cellStyle name="C￥AØ_Ay°eC￥(2¿u) _수도보~4_경비6~1" xfId="478"/>
    <cellStyle name="Ç¥ÁØ_Áý°èÇ¥(2¿ù) _수도보~4_경비6~1" xfId="479"/>
    <cellStyle name="C￥AØ_Ay°eC￥(2¿u) _수도보~4_경비6~1_천안셔틀타임테이블거리(20021015)" xfId="480"/>
    <cellStyle name="Ç¥ÁØ_Áý°èÇ¥(2¿ù) _수도보~4_경비6~1_천안셔틀타임테이블거리(20021015)" xfId="481"/>
    <cellStyle name="C￥AØ_Ay°eC￥(2¿u) _수도보~4_경비7~1" xfId="482"/>
    <cellStyle name="Ç¥ÁØ_Áý°èÇ¥(2¿ù) _수도보~4_경비7~1" xfId="483"/>
    <cellStyle name="C￥AØ_Ay°eC￥(2¿u) _수도보~4_경비7~1_천안셔틀타임테이블거리(20021015)" xfId="484"/>
    <cellStyle name="Ç¥ÁØ_Áý°èÇ¥(2¿ù) _수도보~4_경비7~1_천안셔틀타임테이블거리(20021015)" xfId="485"/>
    <cellStyle name="C￥AØ_Ay°eC￥(2¿u) _수도보~4_운송경비" xfId="486"/>
    <cellStyle name="Ç¥ÁØ_Áý°èÇ¥(2¿ù) _수도보~4_운송경비" xfId="487"/>
    <cellStyle name="C￥AØ_Ay°eC￥(2¿u) _수도보~4_천안셔틀타임테이블거리(20021015)" xfId="488"/>
    <cellStyle name="Ç¥ÁØ_Áý°èÇ¥(2¿ù) _수도보~4_천안셔틀타임테이블거리(20021015)" xfId="489"/>
    <cellStyle name="C￥AØ_Ay°eC￥(2¿u) _수도보~4_TEST" xfId="490"/>
    <cellStyle name="Ç¥ÁØ_Áý°èÇ¥(2¿ù) _수도보~4_TEST" xfId="491"/>
    <cellStyle name="C￥AØ_Ay°eC￥(2¿u) _수도보~6" xfId="492"/>
    <cellStyle name="Ç¥ÁØ_Áý°èÇ¥(2¿ù) _수도보~6" xfId="493"/>
    <cellStyle name="C￥AØ_Ay°eC￥(2¿u) _수도보~6_200208~1" xfId="494"/>
    <cellStyle name="Ç¥ÁØ_Áý°èÇ¥(2¿ù) _수도보~6_200208~1" xfId="495"/>
    <cellStyle name="C￥AØ_Ay°eC￥(2¿u) _수도보~6_200209~1" xfId="496"/>
    <cellStyle name="Ç¥ÁØ_Áý°èÇ¥(2¿ù) _수도보~6_200209~1" xfId="497"/>
    <cellStyle name="C￥AØ_Ay°eC￥(2¿u) _수도보~6_7월선급금" xfId="498"/>
    <cellStyle name="Ç¥ÁØ_Áý°èÇ¥(2¿ù) _수도보~6_7월선급금" xfId="499"/>
    <cellStyle name="C￥AØ_Ay°eC￥(2¿u) _수도보~6_경비6~1" xfId="500"/>
    <cellStyle name="Ç¥ÁØ_Áý°èÇ¥(2¿ù) _수도보~6_경비6~1" xfId="501"/>
    <cellStyle name="C￥AØ_Ay°eC￥(2¿u) _수도보~6_경비6~1_천안셔틀타임테이블거리(20021015)" xfId="502"/>
    <cellStyle name="Ç¥ÁØ_Áý°èÇ¥(2¿ù) _수도보~6_경비6~1_천안셔틀타임테이블거리(20021015)" xfId="503"/>
    <cellStyle name="C￥AØ_Ay°eC￥(2¿u) _수도보~6_경비7~1" xfId="504"/>
    <cellStyle name="Ç¥ÁØ_Áý°èÇ¥(2¿ù) _수도보~6_경비7~1" xfId="505"/>
    <cellStyle name="C￥AØ_Ay°eC￥(2¿u) _수도보~6_경비7~1_천안셔틀타임테이블거리(20021015)" xfId="506"/>
    <cellStyle name="Ç¥ÁØ_Áý°èÇ¥(2¿ù) _수도보~6_경비7~1_천안셔틀타임테이블거리(20021015)" xfId="507"/>
    <cellStyle name="C￥AØ_Ay°eC￥(2¿u) _수도보~6_운송경비" xfId="508"/>
    <cellStyle name="Ç¥ÁØ_Áý°èÇ¥(2¿ù) _수도보~6_운송경비" xfId="509"/>
    <cellStyle name="C￥AØ_Ay°eC￥(2¿u) _수도보~6_천안셔틀타임테이블거리(20021015)" xfId="510"/>
    <cellStyle name="Ç¥ÁØ_Áý°èÇ¥(2¿ù) _수도보~6_천안셔틀타임테이블거리(20021015)" xfId="511"/>
    <cellStyle name="C￥AØ_Ay°eC￥(2¿u) _수도보~6_TEST" xfId="512"/>
    <cellStyle name="Ç¥ÁØ_Áý°èÇ¥(2¿ù) _수도보~6_TEST" xfId="513"/>
    <cellStyle name="C￥AØ_Ay°eC￥(2¿u) _월간~10" xfId="514"/>
    <cellStyle name="Ç¥ÁØ_Áý°èÇ¥(2¿ù) _월간~10" xfId="515"/>
    <cellStyle name="C￥AØ_Ay°eC￥(2¿u) _월간~10_200208~1" xfId="516"/>
    <cellStyle name="Ç¥ÁØ_Áý°èÇ¥(2¿ù) _월간~10_200208~1" xfId="517"/>
    <cellStyle name="C￥AØ_Ay°eC￥(2¿u) _월간~10_200209~1" xfId="518"/>
    <cellStyle name="Ç¥ÁØ_Áý°èÇ¥(2¿ù) _월간~10_200209~1" xfId="519"/>
    <cellStyle name="C￥AØ_Ay°eC￥(2¿u) _월간~10_7월선급금" xfId="520"/>
    <cellStyle name="Ç¥ÁØ_Áý°èÇ¥(2¿ù) _월간~10_7월선급금" xfId="521"/>
    <cellStyle name="C￥AØ_Ay°eC￥(2¿u) _월간~10_경비6~1" xfId="522"/>
    <cellStyle name="Ç¥ÁØ_Áý°èÇ¥(2¿ù) _월간~10_경비6~1" xfId="523"/>
    <cellStyle name="C￥AØ_Ay°eC￥(2¿u) _월간~10_경비6~1_천안셔틀타임테이블거리(20021015)" xfId="524"/>
    <cellStyle name="Ç¥ÁØ_Áý°èÇ¥(2¿ù) _월간~10_경비6~1_천안셔틀타임테이블거리(20021015)" xfId="525"/>
    <cellStyle name="C￥AØ_Ay°eC￥(2¿u) _월간~10_경비7~1" xfId="526"/>
    <cellStyle name="Ç¥ÁØ_Áý°èÇ¥(2¿ù) _월간~10_경비7~1" xfId="527"/>
    <cellStyle name="C￥AØ_Ay°eC￥(2¿u) _월간~10_경비7~1_천안셔틀타임테이블거리(20021015)" xfId="528"/>
    <cellStyle name="Ç¥ÁØ_Áý°èÇ¥(2¿ù) _월간~10_경비7~1_천안셔틀타임테이블거리(20021015)" xfId="529"/>
    <cellStyle name="C￥AØ_Ay°eC￥(2¿u) _월간~10_운송경비" xfId="530"/>
    <cellStyle name="Ç¥ÁØ_Áý°èÇ¥(2¿ù) _월간~10_운송경비" xfId="531"/>
    <cellStyle name="C￥AØ_Ay°eC￥(2¿u) _월간~10_천안셔틀타임테이블거리(20021015)" xfId="532"/>
    <cellStyle name="Ç¥ÁØ_Áý°èÇ¥(2¿ù) _월간~10_천안셔틀타임테이블거리(20021015)" xfId="533"/>
    <cellStyle name="C￥AØ_Ay°eC￥(2¿u) _월간~10_TEST" xfId="534"/>
    <cellStyle name="Ç¥ÁØ_Áý°èÇ¥(2¿ù) _월간~10_TEST" xfId="535"/>
    <cellStyle name="C￥AØ_Ay°eC￥(2¿u) _월간~11" xfId="536"/>
    <cellStyle name="Ç¥ÁØ_Áý°èÇ¥(2¿ù) _월간~11" xfId="537"/>
    <cellStyle name="C￥AØ_Ay°eC￥(2¿u) _월간~11_200208~1" xfId="538"/>
    <cellStyle name="Ç¥ÁØ_Áý°èÇ¥(2¿ù) _월간~11_200208~1" xfId="539"/>
    <cellStyle name="C￥AØ_Ay°eC￥(2¿u) _월간~11_200209~1" xfId="540"/>
    <cellStyle name="Ç¥ÁØ_Áý°èÇ¥(2¿ù) _월간~11_200209~1" xfId="541"/>
    <cellStyle name="C￥AØ_Ay°eC￥(2¿u) _월간~11_7월선급금" xfId="542"/>
    <cellStyle name="Ç¥ÁØ_Áý°èÇ¥(2¿ù) _월간~11_7월선급금" xfId="543"/>
    <cellStyle name="C￥AØ_Ay°eC￥(2¿u) _월간~11_경비6~1" xfId="544"/>
    <cellStyle name="Ç¥ÁØ_Áý°èÇ¥(2¿ù) _월간~11_경비6~1" xfId="545"/>
    <cellStyle name="C￥AØ_Ay°eC￥(2¿u) _월간~11_경비6~1_천안셔틀타임테이블거리(20021015)" xfId="546"/>
    <cellStyle name="Ç¥ÁØ_Áý°èÇ¥(2¿ù) _월간~11_경비6~1_천안셔틀타임테이블거리(20021015)" xfId="547"/>
    <cellStyle name="C￥AØ_Ay°eC￥(2¿u) _월간~11_경비7~1" xfId="548"/>
    <cellStyle name="Ç¥ÁØ_Áý°èÇ¥(2¿ù) _월간~11_경비7~1" xfId="549"/>
    <cellStyle name="C￥AØ_Ay°eC￥(2¿u) _월간~11_경비7~1_천안셔틀타임테이블거리(20021015)" xfId="550"/>
    <cellStyle name="Ç¥ÁØ_Áý°èÇ¥(2¿ù) _월간~11_경비7~1_천안셔틀타임테이블거리(20021015)" xfId="551"/>
    <cellStyle name="C￥AØ_Ay°eC￥(2¿u) _월간~11_운송경비" xfId="552"/>
    <cellStyle name="Ç¥ÁØ_Áý°èÇ¥(2¿ù) _월간~11_운송경비" xfId="553"/>
    <cellStyle name="C￥AØ_Ay°eC￥(2¿u) _월간~11_천안셔틀타임테이블거리(20021015)" xfId="554"/>
    <cellStyle name="Ç¥ÁØ_Áý°èÇ¥(2¿ù) _월간~11_천안셔틀타임테이블거리(20021015)" xfId="555"/>
    <cellStyle name="C￥AØ_Ay°eC￥(2¿u) _월간~11_TEST" xfId="556"/>
    <cellStyle name="Ç¥ÁØ_Áý°èÇ¥(2¿ù) _월간~11_TEST" xfId="557"/>
    <cellStyle name="C￥AØ_Ay°eC￥(2¿u) _월간10" xfId="558"/>
    <cellStyle name="Ç¥ÁØ_Áý°èÇ¥(2¿ù) _월간10" xfId="559"/>
    <cellStyle name="C￥AØ_Ay°eC￥(2¿u) _월간10_200208~1" xfId="560"/>
    <cellStyle name="Ç¥ÁØ_Áý°èÇ¥(2¿ù) _월간10_200208~1" xfId="561"/>
    <cellStyle name="C￥AØ_Ay°eC￥(2¿u) _월간10_200209~1" xfId="562"/>
    <cellStyle name="Ç¥ÁØ_Áý°èÇ¥(2¿ù) _월간10_200209~1" xfId="563"/>
    <cellStyle name="C￥AØ_Ay°eC￥(2¿u) _월간10_7월선급금" xfId="564"/>
    <cellStyle name="Ç¥ÁØ_Áý°èÇ¥(2¿ù) _월간10_7월선급금" xfId="565"/>
    <cellStyle name="C￥AØ_Ay°eC￥(2¿u) _월간10_경비6~1" xfId="566"/>
    <cellStyle name="Ç¥ÁØ_Áý°èÇ¥(2¿ù) _월간10_경비6~1" xfId="567"/>
    <cellStyle name="C￥AØ_Ay°eC￥(2¿u) _월간10_경비6~1_천안셔틀타임테이블거리(20021015)" xfId="568"/>
    <cellStyle name="Ç¥ÁØ_Áý°èÇ¥(2¿ù) _월간10_경비6~1_천안셔틀타임테이블거리(20021015)" xfId="569"/>
    <cellStyle name="C￥AØ_Ay°eC￥(2¿u) _월간10_경비7~1" xfId="570"/>
    <cellStyle name="Ç¥ÁØ_Áý°èÇ¥(2¿ù) _월간10_경비7~1" xfId="571"/>
    <cellStyle name="C￥AØ_Ay°eC￥(2¿u) _월간10_경비7~1_천안셔틀타임테이블거리(20021015)" xfId="572"/>
    <cellStyle name="Ç¥ÁØ_Áý°èÇ¥(2¿ù) _월간10_경비7~1_천안셔틀타임테이블거리(20021015)" xfId="573"/>
    <cellStyle name="C￥AØ_Ay°eC￥(2¿u) _월간10_운송경비" xfId="574"/>
    <cellStyle name="Ç¥ÁØ_Áý°èÇ¥(2¿ù) _월간10_운송경비" xfId="575"/>
    <cellStyle name="C￥AØ_Ay°eC￥(2¿u) _월간10_천안셔틀타임테이블거리(20021015)" xfId="576"/>
    <cellStyle name="Ç¥ÁØ_Áý°èÇ¥(2¿ù) _월간10_천안셔틀타임테이블거리(20021015)" xfId="577"/>
    <cellStyle name="C￥AØ_Ay°eC￥(2¿u) _월간10_TEST" xfId="578"/>
    <cellStyle name="Ç¥ÁØ_Áý°èÇ¥(2¿ù) _월간10_TEST" xfId="579"/>
    <cellStyle name="C￥AØ_Ay°eC￥(2¿u) _월간11" xfId="580"/>
    <cellStyle name="Ç¥ÁØ_Áý°èÇ¥(2¿ù) _월간11" xfId="581"/>
    <cellStyle name="C￥AØ_Ay°eC￥(2¿u) _월간11_200208~1" xfId="582"/>
    <cellStyle name="Ç¥ÁØ_Áý°èÇ¥(2¿ù) _월간11_200208~1" xfId="583"/>
    <cellStyle name="C￥AØ_Ay°eC￥(2¿u) _월간11_200209~1" xfId="584"/>
    <cellStyle name="Ç¥ÁØ_Áý°èÇ¥(2¿ù) _월간11_200209~1" xfId="585"/>
    <cellStyle name="C￥AØ_Ay°eC￥(2¿u) _월간11_7월선급금" xfId="586"/>
    <cellStyle name="Ç¥ÁØ_Áý°èÇ¥(2¿ù) _월간11_7월선급금" xfId="587"/>
    <cellStyle name="C￥AØ_Ay°eC￥(2¿u) _월간11_경비6~1" xfId="588"/>
    <cellStyle name="Ç¥ÁØ_Áý°èÇ¥(2¿ù) _월간11_경비6~1" xfId="589"/>
    <cellStyle name="C￥AØ_Ay°eC￥(2¿u) _월간11_경비6~1_천안셔틀타임테이블거리(20021015)" xfId="590"/>
    <cellStyle name="Ç¥ÁØ_Áý°èÇ¥(2¿ù) _월간11_경비6~1_천안셔틀타임테이블거리(20021015)" xfId="591"/>
    <cellStyle name="C￥AØ_Ay°eC￥(2¿u) _월간11_경비7~1" xfId="592"/>
    <cellStyle name="Ç¥ÁØ_Áý°èÇ¥(2¿ù) _월간11_경비7~1" xfId="593"/>
    <cellStyle name="C￥AØ_Ay°eC￥(2¿u) _월간11_경비7~1_천안셔틀타임테이블거리(20021015)" xfId="594"/>
    <cellStyle name="Ç¥ÁØ_Áý°èÇ¥(2¿ù) _월간11_경비7~1_천안셔틀타임테이블거리(20021015)" xfId="595"/>
    <cellStyle name="C￥AØ_Ay°eC￥(2¿u) _월간11_운송경비" xfId="596"/>
    <cellStyle name="Ç¥ÁØ_Áý°èÇ¥(2¿ù) _월간11_운송경비" xfId="597"/>
    <cellStyle name="C￥AØ_Ay°eC￥(2¿u) _월간11_천안셔틀타임테이블거리(20021015)" xfId="598"/>
    <cellStyle name="Ç¥ÁØ_Áý°èÇ¥(2¿ù) _월간11_천안셔틀타임테이블거리(20021015)" xfId="599"/>
    <cellStyle name="C￥AØ_Ay°eC￥(2¿u) _월간11_TEST" xfId="600"/>
    <cellStyle name="Ç¥ÁØ_Áý°èÇ¥(2¿ù) _월간11_TEST" xfId="601"/>
    <cellStyle name="C￥AØ_Ay°eC￥(2¿u) _월간보~9" xfId="602"/>
    <cellStyle name="Ç¥ÁØ_Áý°èÇ¥(2¿ù) _월간보~9" xfId="603"/>
    <cellStyle name="C￥AØ_Ay°eC￥(2¿u) _월간보~9_200208~1" xfId="604"/>
    <cellStyle name="Ç¥ÁØ_Áý°èÇ¥(2¿ù) _월간보~9_200208~1" xfId="605"/>
    <cellStyle name="C￥AØ_Ay°eC￥(2¿u) _월간보~9_200209~1" xfId="606"/>
    <cellStyle name="Ç¥ÁØ_Áý°èÇ¥(2¿ù) _월간보~9_200209~1" xfId="607"/>
    <cellStyle name="C￥AØ_Ay°eC￥(2¿u) _월간보~9_7월선급금" xfId="608"/>
    <cellStyle name="Ç¥ÁØ_Áý°èÇ¥(2¿ù) _월간보~9_7월선급금" xfId="609"/>
    <cellStyle name="C￥AØ_Ay°eC￥(2¿u) _월간보~9_경비6~1" xfId="610"/>
    <cellStyle name="Ç¥ÁØ_Áý°èÇ¥(2¿ù) _월간보~9_경비6~1" xfId="611"/>
    <cellStyle name="C￥AØ_Ay°eC￥(2¿u) _월간보~9_경비6~1_천안셔틀타임테이블거리(20021015)" xfId="612"/>
    <cellStyle name="Ç¥ÁØ_Áý°èÇ¥(2¿ù) _월간보~9_경비6~1_천안셔틀타임테이블거리(20021015)" xfId="613"/>
    <cellStyle name="C￥AØ_Ay°eC￥(2¿u) _월간보~9_경비7~1" xfId="614"/>
    <cellStyle name="Ç¥ÁØ_Áý°èÇ¥(2¿ù) _월간보~9_경비7~1" xfId="615"/>
    <cellStyle name="C￥AØ_Ay°eC￥(2¿u) _월간보~9_경비7~1_천안셔틀타임테이블거리(20021015)" xfId="616"/>
    <cellStyle name="Ç¥ÁØ_Áý°èÇ¥(2¿ù) _월간보~9_경비7~1_천안셔틀타임테이블거리(20021015)" xfId="617"/>
    <cellStyle name="C￥AØ_Ay°eC￥(2¿u) _월간보~9_운송경비" xfId="618"/>
    <cellStyle name="Ç¥ÁØ_Áý°èÇ¥(2¿ù) _월간보~9_운송경비" xfId="619"/>
    <cellStyle name="C￥AØ_Ay°eC￥(2¿u) _월간보~9_천안셔틀타임테이블거리(20021015)" xfId="620"/>
    <cellStyle name="Ç¥ÁØ_Áý°èÇ¥(2¿ù) _월간보~9_천안셔틀타임테이블거리(20021015)" xfId="621"/>
    <cellStyle name="C￥AØ_Ay°eC￥(2¿u) _월간보~9_TEST" xfId="622"/>
    <cellStyle name="Ç¥ÁØ_Áý°èÇ¥(2¿ù) _월간보~9_TEST" xfId="623"/>
    <cellStyle name="C￥AØ_Ay°eC￥(2¿u) _종로" xfId="624"/>
    <cellStyle name="Ç¥ÁØ_Áý°èÇ¥(2¿ù) _종로" xfId="625"/>
    <cellStyle name="C￥AØ_Ay°eC￥(2¿u) _종로_200208~1" xfId="626"/>
    <cellStyle name="Ç¥ÁØ_Áý°èÇ¥(2¿ù) _종로_200208~1" xfId="627"/>
    <cellStyle name="C￥AØ_Ay°eC￥(2¿u) _종로_200209~1" xfId="628"/>
    <cellStyle name="Ç¥ÁØ_Áý°èÇ¥(2¿ù) _종로_200209~1" xfId="629"/>
    <cellStyle name="C￥AØ_Ay°eC￥(2¿u) _종로_7월선급금" xfId="630"/>
    <cellStyle name="Ç¥ÁØ_Áý°èÇ¥(2¿ù) _종로_7월선급금" xfId="631"/>
    <cellStyle name="C￥AØ_Ay°eC￥(2¿u) _종로_경비6~1" xfId="632"/>
    <cellStyle name="Ç¥ÁØ_Áý°èÇ¥(2¿ù) _종로_경비6~1" xfId="633"/>
    <cellStyle name="C￥AØ_Ay°eC￥(2¿u) _종로_경비6~1_천안셔틀타임테이블거리(20021015)" xfId="634"/>
    <cellStyle name="Ç¥ÁØ_Áý°èÇ¥(2¿ù) _종로_경비6~1_천안셔틀타임테이블거리(20021015)" xfId="635"/>
    <cellStyle name="C￥AØ_Ay°eC￥(2¿u) _종로_경비7~1" xfId="636"/>
    <cellStyle name="Ç¥ÁØ_Áý°èÇ¥(2¿ù) _종로_경비7~1" xfId="637"/>
    <cellStyle name="C￥AØ_Ay°eC￥(2¿u) _종로_경비7~1_천안셔틀타임테이블거리(20021015)" xfId="638"/>
    <cellStyle name="Ç¥ÁØ_Áý°èÇ¥(2¿ù) _종로_경비7~1_천안셔틀타임테이블거리(20021015)" xfId="639"/>
    <cellStyle name="C￥AØ_Ay°eC￥(2¿u) _종로_운송경비" xfId="640"/>
    <cellStyle name="Ç¥ÁØ_Áý°èÇ¥(2¿ù) _종로_운송경비" xfId="641"/>
    <cellStyle name="C￥AØ_Ay°eC￥(2¿u) _종로_천안셔틀타임테이블거리(20021015)" xfId="642"/>
    <cellStyle name="Ç¥ÁØ_Áý°èÇ¥(2¿ù) _종로_천안셔틀타임테이블거리(20021015)" xfId="643"/>
    <cellStyle name="C￥AØ_Ay°eC￥(2¿u) _종로_TEST" xfId="644"/>
    <cellStyle name="Ç¥ÁØ_Áý°èÇ¥(2¿ù) _종로_TEST" xfId="645"/>
    <cellStyle name="C￥AØ_Book2" xfId="646"/>
    <cellStyle name="Ç¥ÁØ_Sheet1_¿µ¾÷ÇöÈ² " xfId="647"/>
    <cellStyle name="C￥AØ_Sheet1_¿μ¾÷CoE² " xfId="648"/>
    <cellStyle name="Calc Currency (0)" xfId="649"/>
    <cellStyle name="Comma [0]_ SG&amp;A Bridge " xfId="650"/>
    <cellStyle name="Comma_ SG&amp;A Bridge " xfId="651"/>
    <cellStyle name="Comma0" xfId="652"/>
    <cellStyle name="Currency [0]_ SG&amp;A Bridge " xfId="653"/>
    <cellStyle name="Currency_ SG&amp;A Bridge " xfId="654"/>
    <cellStyle name="Currency0" xfId="655"/>
    <cellStyle name="Date" xfId="656"/>
    <cellStyle name="Fixed" xfId="657"/>
    <cellStyle name="Followed Hyperlink" xfId="658"/>
    <cellStyle name="Grey" xfId="659"/>
    <cellStyle name="Header1" xfId="660"/>
    <cellStyle name="Header2" xfId="661"/>
    <cellStyle name="Heading 1" xfId="662"/>
    <cellStyle name="Heading 2" xfId="663"/>
    <cellStyle name="Heading1" xfId="664"/>
    <cellStyle name="Heading2" xfId="665"/>
    <cellStyle name="Hyperlink" xfId="666"/>
    <cellStyle name="Hyperlink seguido" xfId="667"/>
    <cellStyle name="Input [yellow]" xfId="668"/>
    <cellStyle name="Moeda [0]_aola" xfId="669"/>
    <cellStyle name="Moeda_aola" xfId="670"/>
    <cellStyle name="Nnrmal_OTD thru NOR _냉동냉장화물현황" xfId="671"/>
    <cellStyle name="Normal - Style1" xfId="672"/>
    <cellStyle name="Normal_ SG&amp;A Bridge " xfId="673"/>
    <cellStyle name="Percent [2]" xfId="674"/>
    <cellStyle name="Percent_laroux" xfId="675"/>
    <cellStyle name="PSChar" xfId="676"/>
    <cellStyle name="PSDate" xfId="677"/>
    <cellStyle name="PSDec" xfId="678"/>
    <cellStyle name="PSHeading" xfId="679"/>
    <cellStyle name="PSInt" xfId="680"/>
    <cellStyle name="PSSpacer" xfId="681"/>
    <cellStyle name="Separador de milhares [0]_Person" xfId="682"/>
    <cellStyle name="Separador de milhares_Person" xfId="683"/>
    <cellStyle name="Total" xfId="6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247650</xdr:rowOff>
    </xdr:from>
    <xdr:to>
      <xdr:col>5</xdr:col>
      <xdr:colOff>438150</xdr:colOff>
      <xdr:row>30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7762875"/>
          <a:ext cx="494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J31" sqref="J31"/>
    </sheetView>
  </sheetViews>
  <sheetFormatPr defaultColWidth="8.88671875" defaultRowHeight="13.5"/>
  <cols>
    <col min="1" max="1" width="1.4375" style="3" customWidth="1"/>
    <col min="2" max="2" width="10.88671875" style="3" customWidth="1"/>
    <col min="3" max="3" width="20.4453125" style="3" customWidth="1"/>
    <col min="4" max="4" width="8.3359375" style="3" customWidth="1"/>
    <col min="5" max="5" width="14.88671875" style="3" customWidth="1"/>
    <col min="6" max="6" width="10.4453125" style="3" customWidth="1"/>
    <col min="7" max="7" width="16.4453125" style="3" customWidth="1"/>
    <col min="8" max="16384" width="8.88671875" style="3" customWidth="1"/>
  </cols>
  <sheetData>
    <row r="1" spans="1:7" ht="13.5">
      <c r="A1" s="48" t="s">
        <v>5</v>
      </c>
      <c r="B1" s="48"/>
      <c r="C1" s="48"/>
      <c r="D1" s="48"/>
      <c r="E1" s="48"/>
      <c r="F1" s="48"/>
      <c r="G1" s="48"/>
    </row>
    <row r="2" spans="1:7" ht="34.5" customHeight="1">
      <c r="A2" s="48"/>
      <c r="B2" s="43" t="s">
        <v>30</v>
      </c>
      <c r="C2" s="44"/>
      <c r="D2" s="44"/>
      <c r="E2" s="44"/>
      <c r="F2" s="44"/>
      <c r="G2" s="44"/>
    </row>
    <row r="3" spans="1:7" ht="21" customHeight="1">
      <c r="A3" s="48"/>
      <c r="B3" s="44"/>
      <c r="C3" s="44"/>
      <c r="D3" s="44"/>
      <c r="E3" s="44"/>
      <c r="F3" s="44"/>
      <c r="G3" s="44"/>
    </row>
    <row r="4" spans="1:7" ht="31.5" customHeight="1">
      <c r="A4" s="48"/>
      <c r="B4" s="41" t="s">
        <v>29</v>
      </c>
      <c r="C4" s="41"/>
      <c r="D4" s="41" t="s">
        <v>22</v>
      </c>
      <c r="E4" s="41"/>
      <c r="F4" s="41" t="s">
        <v>23</v>
      </c>
      <c r="G4" s="41"/>
    </row>
    <row r="5" spans="1:7" ht="19.5" customHeight="1">
      <c r="A5" s="48"/>
      <c r="B5" s="46" t="s">
        <v>24</v>
      </c>
      <c r="C5" s="46"/>
      <c r="D5" s="46"/>
      <c r="E5" s="46"/>
      <c r="F5" s="46"/>
      <c r="G5" s="46"/>
    </row>
    <row r="6" spans="1:7" ht="19.5" customHeight="1">
      <c r="A6" s="48"/>
      <c r="B6" s="46"/>
      <c r="C6" s="46"/>
      <c r="D6" s="46"/>
      <c r="E6" s="46"/>
      <c r="F6" s="46"/>
      <c r="G6" s="46"/>
    </row>
    <row r="7" spans="1:7" ht="19.5" customHeight="1">
      <c r="A7" s="48"/>
      <c r="B7" s="45" t="s">
        <v>25</v>
      </c>
      <c r="C7" s="45"/>
      <c r="D7" s="45" t="s">
        <v>26</v>
      </c>
      <c r="E7" s="45"/>
      <c r="F7" s="45" t="s">
        <v>27</v>
      </c>
      <c r="G7" s="45"/>
    </row>
    <row r="8" spans="1:7" ht="19.5" customHeight="1">
      <c r="A8" s="48"/>
      <c r="B8" s="47" t="s">
        <v>28</v>
      </c>
      <c r="C8" s="47"/>
      <c r="D8" s="47"/>
      <c r="E8" s="47"/>
      <c r="F8" s="47"/>
      <c r="G8" s="47"/>
    </row>
    <row r="9" spans="1:7" s="16" customFormat="1" ht="19.5" customHeight="1">
      <c r="A9" s="48"/>
      <c r="B9" s="47"/>
      <c r="C9" s="47"/>
      <c r="D9" s="47"/>
      <c r="E9" s="47"/>
      <c r="F9" s="47"/>
      <c r="G9" s="47"/>
    </row>
    <row r="10" spans="1:9" ht="9" customHeight="1">
      <c r="A10" s="48"/>
      <c r="B10" s="47"/>
      <c r="C10" s="47"/>
      <c r="D10" s="47"/>
      <c r="E10" s="47"/>
      <c r="F10" s="47"/>
      <c r="G10" s="47"/>
      <c r="H10" s="42"/>
      <c r="I10" s="42"/>
    </row>
    <row r="11" spans="1:7" ht="17.25" customHeight="1">
      <c r="A11" s="48"/>
      <c r="B11" s="65"/>
      <c r="C11" s="65"/>
      <c r="D11" s="65"/>
      <c r="E11" s="65"/>
      <c r="F11" s="65"/>
      <c r="G11" s="65"/>
    </row>
    <row r="12" spans="1:7" ht="24.75" customHeight="1">
      <c r="A12" s="48"/>
      <c r="B12" s="30" t="s">
        <v>18</v>
      </c>
      <c r="C12" s="30" t="s">
        <v>0</v>
      </c>
      <c r="D12" s="30" t="s">
        <v>1</v>
      </c>
      <c r="E12" s="30" t="s">
        <v>2</v>
      </c>
      <c r="F12" s="30" t="s">
        <v>3</v>
      </c>
      <c r="G12" s="30" t="s">
        <v>4</v>
      </c>
    </row>
    <row r="13" spans="1:7" ht="24.75" customHeight="1">
      <c r="A13" s="48"/>
      <c r="B13" s="31">
        <v>1</v>
      </c>
      <c r="C13" s="1"/>
      <c r="D13" s="1"/>
      <c r="E13" s="23"/>
      <c r="F13" s="18"/>
      <c r="G13" s="29">
        <f>E13*F13</f>
        <v>0</v>
      </c>
    </row>
    <row r="14" spans="1:7" ht="24.75" customHeight="1">
      <c r="A14" s="48"/>
      <c r="B14" s="32">
        <v>2</v>
      </c>
      <c r="C14" s="2"/>
      <c r="D14" s="2"/>
      <c r="E14" s="19"/>
      <c r="F14" s="20"/>
      <c r="G14" s="20"/>
    </row>
    <row r="15" spans="1:7" ht="24.75" customHeight="1">
      <c r="A15" s="48"/>
      <c r="B15" s="32">
        <v>3</v>
      </c>
      <c r="C15" s="2"/>
      <c r="D15" s="2"/>
      <c r="E15" s="19"/>
      <c r="F15" s="20" t="s">
        <v>5</v>
      </c>
      <c r="G15" s="20" t="s">
        <v>5</v>
      </c>
    </row>
    <row r="16" spans="1:10" ht="24.75" customHeight="1">
      <c r="A16" s="48"/>
      <c r="B16" s="32">
        <v>4</v>
      </c>
      <c r="C16" s="2"/>
      <c r="D16" s="15"/>
      <c r="E16" s="21"/>
      <c r="F16" s="22"/>
      <c r="G16" s="22"/>
      <c r="J16" s="4"/>
    </row>
    <row r="17" spans="1:7" ht="9.75" customHeight="1">
      <c r="A17" s="48"/>
      <c r="B17" s="56"/>
      <c r="C17" s="57"/>
      <c r="D17" s="57"/>
      <c r="E17" s="57"/>
      <c r="F17" s="57"/>
      <c r="G17" s="58"/>
    </row>
    <row r="18" spans="1:9" ht="24.75" customHeight="1">
      <c r="A18" s="48"/>
      <c r="B18" s="25" t="s">
        <v>17</v>
      </c>
      <c r="C18" s="26">
        <f>G13</f>
        <v>0</v>
      </c>
      <c r="D18" s="27" t="s">
        <v>16</v>
      </c>
      <c r="E18" s="26">
        <f>C18/10</f>
        <v>0</v>
      </c>
      <c r="F18" s="27" t="s">
        <v>15</v>
      </c>
      <c r="G18" s="28">
        <f>C18+E18</f>
        <v>0</v>
      </c>
      <c r="H18" s="14"/>
      <c r="I18" s="24"/>
    </row>
    <row r="19" spans="1:7" ht="9.75" customHeight="1">
      <c r="A19" s="48"/>
      <c r="B19" s="53"/>
      <c r="C19" s="54"/>
      <c r="D19" s="54"/>
      <c r="E19" s="54"/>
      <c r="F19" s="54"/>
      <c r="G19" s="55"/>
    </row>
    <row r="20" spans="1:7" ht="24.75" customHeight="1">
      <c r="A20" s="48"/>
      <c r="B20" s="66" t="s">
        <v>14</v>
      </c>
      <c r="C20" s="67"/>
      <c r="D20" s="36"/>
      <c r="E20" s="37"/>
      <c r="F20" s="63">
        <f ca="1">TODAY()</f>
        <v>41054</v>
      </c>
      <c r="G20" s="64"/>
    </row>
    <row r="21" spans="1:7" ht="9.75" customHeight="1">
      <c r="A21" s="48"/>
      <c r="B21" s="50"/>
      <c r="C21" s="51"/>
      <c r="D21" s="51"/>
      <c r="E21" s="51"/>
      <c r="F21" s="51"/>
      <c r="G21" s="52"/>
    </row>
    <row r="22" spans="1:7" ht="19.5" customHeight="1">
      <c r="A22" s="48"/>
      <c r="B22" s="80" t="s">
        <v>31</v>
      </c>
      <c r="C22" s="77" t="s">
        <v>20</v>
      </c>
      <c r="D22" s="78"/>
      <c r="E22" s="78"/>
      <c r="F22" s="78"/>
      <c r="G22" s="79"/>
    </row>
    <row r="23" spans="1:7" ht="9" customHeight="1">
      <c r="A23" s="48"/>
      <c r="B23" s="49"/>
      <c r="C23" s="38"/>
      <c r="D23" s="39"/>
      <c r="E23" s="39"/>
      <c r="F23" s="39"/>
      <c r="G23" s="40"/>
    </row>
    <row r="24" spans="1:7" ht="19.5" customHeight="1">
      <c r="A24" s="48"/>
      <c r="B24" s="49"/>
      <c r="C24" s="68"/>
      <c r="D24" s="69"/>
      <c r="E24" s="69"/>
      <c r="F24" s="69"/>
      <c r="G24" s="70"/>
    </row>
    <row r="25" spans="1:7" ht="19.5" customHeight="1">
      <c r="A25" s="48"/>
      <c r="B25" s="49"/>
      <c r="C25" s="68"/>
      <c r="D25" s="69"/>
      <c r="E25" s="69"/>
      <c r="F25" s="69"/>
      <c r="G25" s="70"/>
    </row>
    <row r="26" spans="1:7" ht="19.5" customHeight="1">
      <c r="A26" s="48"/>
      <c r="B26" s="49"/>
      <c r="C26" s="68"/>
      <c r="D26" s="69"/>
      <c r="E26" s="69"/>
      <c r="F26" s="69"/>
      <c r="G26" s="70"/>
    </row>
    <row r="27" spans="1:7" ht="19.5" customHeight="1">
      <c r="A27" s="48"/>
      <c r="B27" s="49"/>
      <c r="C27" s="68"/>
      <c r="D27" s="69"/>
      <c r="E27" s="69"/>
      <c r="F27" s="69"/>
      <c r="G27" s="70"/>
    </row>
    <row r="28" spans="1:7" ht="19.5" customHeight="1">
      <c r="A28" s="48"/>
      <c r="B28" s="49"/>
      <c r="C28" s="68"/>
      <c r="D28" s="69"/>
      <c r="E28" s="69"/>
      <c r="F28" s="69"/>
      <c r="G28" s="70"/>
    </row>
    <row r="29" spans="1:7" ht="19.5" customHeight="1">
      <c r="A29" s="48"/>
      <c r="B29" s="49"/>
      <c r="C29" s="68"/>
      <c r="D29" s="69"/>
      <c r="E29" s="69"/>
      <c r="F29" s="69"/>
      <c r="G29" s="70"/>
    </row>
    <row r="30" spans="1:7" ht="19.5" customHeight="1">
      <c r="A30" s="48"/>
      <c r="B30" s="49"/>
      <c r="C30" s="68"/>
      <c r="D30" s="69"/>
      <c r="E30" s="69"/>
      <c r="F30" s="69"/>
      <c r="G30" s="70"/>
    </row>
    <row r="31" spans="1:7" ht="19.5" customHeight="1">
      <c r="A31" s="48"/>
      <c r="B31" s="49"/>
      <c r="C31" s="74" t="s">
        <v>21</v>
      </c>
      <c r="D31" s="75"/>
      <c r="E31" s="75"/>
      <c r="F31" s="75"/>
      <c r="G31" s="76"/>
    </row>
    <row r="32" spans="1:7" ht="19.5" customHeight="1">
      <c r="A32" s="48"/>
      <c r="B32" s="49"/>
      <c r="C32" s="68"/>
      <c r="D32" s="69"/>
      <c r="E32" s="69"/>
      <c r="F32" s="69"/>
      <c r="G32" s="70"/>
    </row>
    <row r="33" spans="1:7" ht="19.5" customHeight="1">
      <c r="A33" s="48"/>
      <c r="B33" s="49"/>
      <c r="C33" s="68"/>
      <c r="D33" s="69"/>
      <c r="E33" s="69"/>
      <c r="F33" s="69"/>
      <c r="G33" s="70"/>
    </row>
    <row r="34" spans="1:7" ht="19.5" customHeight="1">
      <c r="A34" s="48"/>
      <c r="B34" s="49"/>
      <c r="C34" s="68"/>
      <c r="D34" s="69"/>
      <c r="E34" s="69"/>
      <c r="F34" s="69"/>
      <c r="G34" s="70"/>
    </row>
    <row r="35" spans="1:7" ht="19.5" customHeight="1">
      <c r="A35" s="48"/>
      <c r="B35" s="81"/>
      <c r="C35" s="71"/>
      <c r="D35" s="72"/>
      <c r="E35" s="72"/>
      <c r="F35" s="72"/>
      <c r="G35" s="73"/>
    </row>
    <row r="36" spans="1:7" ht="13.5" customHeight="1">
      <c r="A36" s="48"/>
      <c r="C36" s="33"/>
      <c r="D36" s="34"/>
      <c r="E36" s="34"/>
      <c r="F36" s="59" t="s">
        <v>19</v>
      </c>
      <c r="G36" s="61">
        <f ca="1">TODAY()</f>
        <v>41054</v>
      </c>
    </row>
    <row r="37" spans="1:7" ht="13.5" customHeight="1">
      <c r="A37" s="48"/>
      <c r="C37" s="35"/>
      <c r="D37" s="35"/>
      <c r="E37" s="35"/>
      <c r="F37" s="60"/>
      <c r="G37" s="62"/>
    </row>
    <row r="38" spans="1:7" ht="13.5" customHeight="1">
      <c r="A38" s="48"/>
      <c r="C38" s="35"/>
      <c r="D38" s="35"/>
      <c r="E38" s="35"/>
      <c r="F38" s="60"/>
      <c r="G38" s="62"/>
    </row>
    <row r="39" ht="14.25">
      <c r="G39" s="17"/>
    </row>
  </sheetData>
  <sheetProtection/>
  <mergeCells count="22">
    <mergeCell ref="B11:G11"/>
    <mergeCell ref="B20:C20"/>
    <mergeCell ref="C24:G30"/>
    <mergeCell ref="C32:G35"/>
    <mergeCell ref="C31:G31"/>
    <mergeCell ref="C22:G22"/>
    <mergeCell ref="B22:B35"/>
    <mergeCell ref="A1:A38"/>
    <mergeCell ref="B1:G1"/>
    <mergeCell ref="B21:G21"/>
    <mergeCell ref="B19:G19"/>
    <mergeCell ref="B17:G17"/>
    <mergeCell ref="F36:F38"/>
    <mergeCell ref="G36:G38"/>
    <mergeCell ref="F20:G20"/>
    <mergeCell ref="H10:I10"/>
    <mergeCell ref="B2:G3"/>
    <mergeCell ref="B7:C7"/>
    <mergeCell ref="F7:G7"/>
    <mergeCell ref="D7:E7"/>
    <mergeCell ref="B5:G6"/>
    <mergeCell ref="B8:G10"/>
  </mergeCells>
  <printOptions/>
  <pageMargins left="0.27" right="0.35" top="0.41" bottom="0.5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showFormulas="1" zoomScalePageLayoutView="0" workbookViewId="0" topLeftCell="B12">
      <selection activeCell="C26" sqref="C26"/>
    </sheetView>
  </sheetViews>
  <sheetFormatPr defaultColWidth="7.10546875" defaultRowHeight="13.5"/>
  <cols>
    <col min="1" max="1" width="23.21484375" style="5" customWidth="1"/>
    <col min="2" max="2" width="0.9921875" style="5" customWidth="1"/>
    <col min="3" max="3" width="24.99609375" style="5" customWidth="1"/>
    <col min="4" max="16384" width="7.10546875" style="5" customWidth="1"/>
  </cols>
  <sheetData>
    <row r="1" ht="13.5" thickBot="1"/>
    <row r="2" spans="1:3" ht="13.5" thickBot="1">
      <c r="A2" s="6" t="s">
        <v>6</v>
      </c>
      <c r="C2" s="6" t="s">
        <v>7</v>
      </c>
    </row>
    <row r="3" spans="1:3" ht="12.75">
      <c r="A3" s="7" t="s">
        <v>13</v>
      </c>
      <c r="C3" s="8" t="e">
        <f>$A$5(GET.WORKSPACE(23)&amp;"\Book1.")</f>
        <v>#NAME?</v>
      </c>
    </row>
    <row r="4" spans="1:3" ht="12.75">
      <c r="A4" s="9" t="s">
        <v>8</v>
      </c>
      <c r="C4" s="10" t="e">
        <f>"Document_array",</f>
        <v>#NAME?</v>
      </c>
    </row>
    <row r="5" spans="1:3" ht="12.75">
      <c r="A5" s="11" t="s">
        <v>9</v>
      </c>
      <c r="C5" s="10" t="e">
        <f>$A$3INDEX(,2)</f>
        <v>#NAME?</v>
      </c>
    </row>
    <row r="6" spans="1:3" ht="13.5" thickBot="1">
      <c r="A6" s="12">
        <v>3</v>
      </c>
      <c r="C6" s="10" t="e">
        <f>$A$4INDEX(,1)</f>
        <v>#NAME?</v>
      </c>
    </row>
    <row r="7" ht="12.75">
      <c r="C7" s="10" t="e">
        <f>$A$6GET.DOCUMENT(3,"["&amp;A3&amp;"]"&amp;"XL4Test5")</f>
        <v>#NAME?</v>
      </c>
    </row>
    <row r="8" ht="13.5" thickBot="1">
      <c r="C8" s="13" t="e">
        <f>=</f>
        <v>#NAME?</v>
      </c>
    </row>
    <row r="9" ht="13.5" thickBot="1">
      <c r="A9" s="6" t="s">
        <v>10</v>
      </c>
    </row>
    <row r="10" spans="1:3" ht="13.5" thickBot="1">
      <c r="A10" s="8" t="e">
        <f>IF(A5="Book1.",0,99)</f>
        <v>#NAME?</v>
      </c>
      <c r="C10" s="6" t="s">
        <v>11</v>
      </c>
    </row>
    <row r="11" spans="1:3" ht="12.75">
      <c r="A11" s="10" t="e">
        <f>TRUE,</f>
        <v>#NAME?</v>
      </c>
      <c r="C11" s="8" t="b">
        <f>C4</f>
        <v>0</v>
      </c>
    </row>
    <row r="12" spans="1:3" ht="12.75">
      <c r="A12" s="10" t="b">
        <f>IF(A10=0)</f>
        <v>0</v>
      </c>
      <c r="C12" s="10" t="e">
        <f>TRUE,</f>
        <v>#NAME?</v>
      </c>
    </row>
    <row r="13" spans="1:3" ht="12.75">
      <c r="A13" s="10" t="e">
        <f>=</f>
        <v>#NAME?</v>
      </c>
      <c r="C13" s="10" t="b">
        <f>IF(A6=3)</f>
        <v>0</v>
      </c>
    </row>
    <row r="14" spans="1:3" ht="12.75">
      <c r="A14" s="10" t="e">
        <f>=</f>
        <v>#NAME?</v>
      </c>
      <c r="C14" s="10" t="e">
        <f>=</f>
        <v>#NAME?</v>
      </c>
    </row>
    <row r="15" spans="1:3" ht="12.75">
      <c r="A15" s="10" t="b">
        <f>1</f>
        <v>0</v>
      </c>
      <c r="C15" s="10" t="e">
        <f>FALSE</f>
        <v>#NAME?</v>
      </c>
    </row>
    <row r="16" spans="1:3" ht="12.75">
      <c r="A16" s="10" t="b">
        <f>1</f>
        <v>0</v>
      </c>
      <c r="C16" s="10" t="b">
        <f>=</f>
        <v>0</v>
      </c>
    </row>
    <row r="17" spans="1:3" ht="12.75">
      <c r="A17" s="10" t="b">
        <f>1</f>
        <v>0</v>
      </c>
      <c r="C17" s="10" t="b">
        <f>C4</f>
        <v>0</v>
      </c>
    </row>
    <row r="18" spans="1:3" ht="12.75">
      <c r="A18" s="10" t="b">
        <f>=</f>
        <v>0</v>
      </c>
      <c r="C18" s="10" t="b">
        <f>"XL4Test5",A3</f>
        <v>0</v>
      </c>
    </row>
    <row r="19" spans="1:3" ht="12.75">
      <c r="A19" s="10" t="b">
        <f>C3</f>
        <v>0</v>
      </c>
      <c r="C19" s="10" t="e">
        <f>=</f>
        <v>#NAME?</v>
      </c>
    </row>
    <row r="20" spans="1:3" ht="13.5" thickBot="1">
      <c r="A20" s="10" t="b">
        <f>"XL4Test5",A3</f>
        <v>0</v>
      </c>
      <c r="C20" s="13" t="e">
        <f>=</f>
        <v>#NAME?</v>
      </c>
    </row>
    <row r="21" ht="13.5" thickBot="1">
      <c r="A21" s="10" t="b">
        <f>"Sheet3","Sheet99"</f>
        <v>0</v>
      </c>
    </row>
    <row r="22" spans="1:3" ht="13.5" thickBot="1">
      <c r="A22" s="10" t="b">
        <f>"Sheet1","Sheet3"</f>
        <v>0</v>
      </c>
      <c r="C22" s="6" t="s">
        <v>12</v>
      </c>
    </row>
    <row r="23" spans="1:3" ht="12.75">
      <c r="A23" s="10" t="b">
        <f>"Sheet99","Sheet1"</f>
        <v>0</v>
      </c>
      <c r="C23" s="8" t="b">
        <f>C3</f>
        <v>0</v>
      </c>
    </row>
    <row r="24" spans="1:3" ht="12.75">
      <c r="A24" s="10" t="b">
        <f>TRUE,,"R97",TRUE</f>
        <v>0</v>
      </c>
      <c r="C24" s="11" t="b">
        <f>,,,,,,"VNN.R9"</f>
        <v>0</v>
      </c>
    </row>
    <row r="25" spans="1:3" ht="12.75">
      <c r="A25" s="10" t="b">
        <f>=</f>
        <v>0</v>
      </c>
      <c r="C25" s="10" t="e">
        <f>TRUE,</f>
        <v>#NAME?</v>
      </c>
    </row>
    <row r="26" spans="1:3" ht="12.75">
      <c r="A26" s="10" t="b">
        <f>=</f>
        <v>0</v>
      </c>
      <c r="C26" s="11" t="b">
        <f>"XL4Test5",0</f>
        <v>0</v>
      </c>
    </row>
    <row r="27" spans="1:3" ht="12.75">
      <c r="A27" s="10" t="b">
        <f>=</f>
        <v>0</v>
      </c>
      <c r="C27" s="10" t="b">
        <f>IF(A6=3)</f>
        <v>0</v>
      </c>
    </row>
    <row r="28" spans="1:3" ht="12.75">
      <c r="A28" s="10" t="b">
        <f>A5</f>
        <v>0</v>
      </c>
      <c r="C28" s="10" t="e">
        <f>=</f>
        <v>#NAME?</v>
      </c>
    </row>
    <row r="29" spans="1:3" ht="12.75">
      <c r="A29" s="10" t="b">
        <f>=</f>
        <v>0</v>
      </c>
      <c r="C29" s="10" t="e">
        <f>=</f>
        <v>#NAME?</v>
      </c>
    </row>
    <row r="30" spans="1:3" ht="13.5" thickBot="1">
      <c r="A30" s="13" t="e">
        <f>=</f>
        <v>#NAME?</v>
      </c>
      <c r="C30" s="10" t="e">
        <f>FALSE</f>
        <v>#NAME?</v>
      </c>
    </row>
    <row r="31" ht="12.75">
      <c r="C31" s="10" t="b">
        <f>A10</f>
        <v>0</v>
      </c>
    </row>
    <row r="32" ht="13.5" thickBot="1">
      <c r="C32" s="10" t="b">
        <f>"5:00:00 PM","!?."</f>
        <v>0</v>
      </c>
    </row>
    <row r="33" spans="1:3" ht="12.75">
      <c r="A33" s="8" t="e">
        <f>""</f>
        <v>#NAME?</v>
      </c>
      <c r="C33" s="11" t="b">
        <f>"11:30:00 AM","&gt;?."</f>
        <v>0</v>
      </c>
    </row>
    <row r="34" spans="1:3" ht="12.75">
      <c r="A34" s="10" t="b">
        <f>TRUE,"!!!!"</f>
        <v>0</v>
      </c>
      <c r="C34" s="10" t="b">
        <f>,"Test5",TRUE</f>
        <v>0</v>
      </c>
    </row>
    <row r="35" spans="1:3" ht="13.5" thickBot="1">
      <c r="A35" s="13" t="e">
        <f>=</f>
        <v>#NAME?</v>
      </c>
      <c r="C35" s="13" t="e">
        <f>=</f>
        <v>#NAME?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EHyunSang</dc:creator>
  <cp:keywords/>
  <dc:description/>
  <cp:lastModifiedBy>Microsoft</cp:lastModifiedBy>
  <cp:lastPrinted>2007-10-22T11:25:18Z</cp:lastPrinted>
  <dcterms:created xsi:type="dcterms:W3CDTF">2006-03-27T09:14:51Z</dcterms:created>
  <dcterms:modified xsi:type="dcterms:W3CDTF">2012-05-25T01:29:21Z</dcterms:modified>
  <cp:category/>
  <cp:version/>
  <cp:contentType/>
  <cp:contentStatus/>
</cp:coreProperties>
</file>